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25" windowWidth="15480" windowHeight="11445"/>
  </bookViews>
  <sheets>
    <sheet name="бланк ПФХД " sheetId="25" r:id="rId1"/>
    <sheet name="Лист4" sheetId="4" r:id="rId2"/>
  </sheets>
  <definedNames>
    <definedName name="иии">#REF!</definedName>
    <definedName name="ммм">#REF!</definedName>
    <definedName name="ььь">#REF!</definedName>
  </definedNames>
  <calcPr calcId="124519"/>
</workbook>
</file>

<file path=xl/calcChain.xml><?xml version="1.0" encoding="utf-8"?>
<calcChain xmlns="http://schemas.openxmlformats.org/spreadsheetml/2006/main">
  <c r="I55" i="25"/>
  <c r="H55" s="1"/>
  <c r="H60"/>
  <c r="G81"/>
  <c r="L105"/>
  <c r="H107"/>
  <c r="J108"/>
  <c r="H108" s="1"/>
  <c r="H110"/>
  <c r="H112"/>
  <c r="H114"/>
  <c r="I115"/>
  <c r="I105" s="1"/>
  <c r="J115"/>
  <c r="R108"/>
  <c r="Z108" s="1"/>
  <c r="R116"/>
  <c r="Z116" s="1"/>
  <c r="W99"/>
  <c r="W96" s="1"/>
  <c r="AE96" s="1"/>
  <c r="V116"/>
  <c r="AD116" s="1"/>
  <c r="U116"/>
  <c r="AC116" s="1"/>
  <c r="T116"/>
  <c r="AB116" s="1"/>
  <c r="V115"/>
  <c r="AD115" s="1"/>
  <c r="U115"/>
  <c r="AC115" s="1"/>
  <c r="T115"/>
  <c r="AB115" s="1"/>
  <c r="R115"/>
  <c r="Z115" s="1"/>
  <c r="Q115"/>
  <c r="V113"/>
  <c r="AD113" s="1"/>
  <c r="U113"/>
  <c r="AC113" s="1"/>
  <c r="T113"/>
  <c r="AB113" s="1"/>
  <c r="R113"/>
  <c r="Z113" s="1"/>
  <c r="Q113"/>
  <c r="AD112"/>
  <c r="V111"/>
  <c r="AD111" s="1"/>
  <c r="U111"/>
  <c r="AC111" s="1"/>
  <c r="T111"/>
  <c r="AB111" s="1"/>
  <c r="R111"/>
  <c r="Z111" s="1"/>
  <c r="Q111"/>
  <c r="V109"/>
  <c r="AD109" s="1"/>
  <c r="U109"/>
  <c r="AC109" s="1"/>
  <c r="T109"/>
  <c r="AB109" s="1"/>
  <c r="Q109"/>
  <c r="V108"/>
  <c r="U108"/>
  <c r="T108"/>
  <c r="Q108"/>
  <c r="M106"/>
  <c r="N106"/>
  <c r="T102"/>
  <c r="T96" s="1"/>
  <c r="AB96" s="1"/>
  <c r="V101"/>
  <c r="AD101" s="1"/>
  <c r="V100"/>
  <c r="AD100" s="1"/>
  <c r="N99"/>
  <c r="N96" s="1"/>
  <c r="U99"/>
  <c r="AC99" s="1"/>
  <c r="V97"/>
  <c r="AD97" s="1"/>
  <c r="U96"/>
  <c r="AC96" s="1"/>
  <c r="T106" l="1"/>
  <c r="AB106" s="1"/>
  <c r="V106"/>
  <c r="V99" s="1"/>
  <c r="V96" s="1"/>
  <c r="AD96" s="1"/>
  <c r="R109"/>
  <c r="Z109" s="1"/>
  <c r="P111"/>
  <c r="X111" s="1"/>
  <c r="P109"/>
  <c r="X109" s="1"/>
  <c r="Q116"/>
  <c r="Y116" s="1"/>
  <c r="H115"/>
  <c r="G137" s="1"/>
  <c r="G134" s="1"/>
  <c r="I98"/>
  <c r="J105"/>
  <c r="J101" s="1"/>
  <c r="U106"/>
  <c r="AC106" s="1"/>
  <c r="Y109"/>
  <c r="Y111"/>
  <c r="P115"/>
  <c r="X115" s="1"/>
  <c r="AB102"/>
  <c r="AB108"/>
  <c r="AC108"/>
  <c r="AD108"/>
  <c r="AD106"/>
  <c r="P113"/>
  <c r="X113" s="1"/>
  <c r="R106"/>
  <c r="Y108"/>
  <c r="Y113"/>
  <c r="Y115"/>
  <c r="P108"/>
  <c r="X108" s="1"/>
  <c r="K137" l="1"/>
  <c r="K134" s="1"/>
  <c r="AD99"/>
  <c r="P116"/>
  <c r="I134" s="1"/>
  <c r="I137" s="1"/>
  <c r="H105"/>
  <c r="Q106"/>
  <c r="P106" s="1"/>
  <c r="X106" s="1"/>
  <c r="J95"/>
  <c r="H101"/>
  <c r="I95"/>
  <c r="H98"/>
  <c r="H95" s="1"/>
  <c r="R102"/>
  <c r="Z106"/>
  <c r="X116" l="1"/>
  <c r="J134" s="1"/>
  <c r="J137" s="1"/>
  <c r="Y106"/>
  <c r="Q99"/>
  <c r="P102"/>
  <c r="X102" s="1"/>
  <c r="R96"/>
  <c r="Z102"/>
  <c r="Z96" s="1"/>
  <c r="M138"/>
  <c r="M135"/>
  <c r="N138"/>
  <c r="N135"/>
  <c r="Q96" l="1"/>
  <c r="P96" s="1"/>
  <c r="X96" s="1"/>
  <c r="Y99"/>
  <c r="Y96" s="1"/>
  <c r="P99"/>
  <c r="X99" s="1"/>
</calcChain>
</file>

<file path=xl/sharedStrings.xml><?xml version="1.0" encoding="utf-8"?>
<sst xmlns="http://schemas.openxmlformats.org/spreadsheetml/2006/main" count="268" uniqueCount="137">
  <si>
    <t>Справочная информация</t>
  </si>
  <si>
    <t>Сумма, (тыс.руб., )</t>
  </si>
  <si>
    <t>Объем публичных обязательств, всего</t>
  </si>
  <si>
    <t>Объем бюджетных инвестиций( в части переданных полномочий государственного заказчика а соответствии с Бюджетным коднксом РФ), всего:</t>
  </si>
  <si>
    <t>Объем средств, поступивших во сременное распоряжение, всего:</t>
  </si>
  <si>
    <t>Всего</t>
  </si>
  <si>
    <t>(подпись)</t>
  </si>
  <si>
    <t>(расшифровка подписи)</t>
  </si>
  <si>
    <t xml:space="preserve">1.1.. Свидетельство о внесении в реестр собственности Кемеровской  </t>
  </si>
  <si>
    <t xml:space="preserve">области:                                                      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</si>
  <si>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</si>
  <si>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</si>
  <si>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 xml:space="preserve">Сведения о руководителе учреждения                           </t>
  </si>
  <si>
    <t xml:space="preserve">1.4. Ф.И.О. руководителя учреждения и занимаемая должность    </t>
  </si>
  <si>
    <t>1.5. Сведения о трудовом договоре, заключенном с руководителем учреждения: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</si>
  <si>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</si>
  <si>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</si>
  <si>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наименование органа государственной власти, заключившего трудовой договор        </t>
  </si>
  <si>
    <t>Срок действия трудового договора, заключенного  с руководителем учреждения</t>
  </si>
  <si>
    <t xml:space="preserve">      </t>
  </si>
  <si>
    <t>3 года</t>
  </si>
  <si>
    <t>Стоимость услуг (работ), рублей</t>
  </si>
  <si>
    <t xml:space="preserve">Сумма дохода в год, </t>
  </si>
  <si>
    <t>рублей</t>
  </si>
  <si>
    <t>2.3. Перечень услуг (работ), осуществляемых на платной основе:</t>
  </si>
  <si>
    <t>(последнюю отчетную дату)</t>
  </si>
  <si>
    <t>Сумма, тыс.руб.</t>
  </si>
  <si>
    <t>Нефинансовые активы, всего:</t>
  </si>
  <si>
    <t>из них:                                                                                   недвижимое имущество, всего:</t>
  </si>
  <si>
    <t>в том числе:                                                                                остаточная стоимость</t>
  </si>
  <si>
    <t>Финансовые активы, всего:</t>
  </si>
  <si>
    <t>из них:                                                                                            денежные средства учреждения, всего:</t>
  </si>
  <si>
    <t>в том числе:                                                                              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</si>
  <si>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</si>
  <si>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</si>
  <si>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</si>
  <si>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</si>
  <si>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</si>
  <si>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из них:                                                                                         долговые обязательства</t>
  </si>
  <si>
    <t>кредиторская задолженность:</t>
  </si>
  <si>
    <t>в том числе:                                                                                 просроченная кредиторская задолженность</t>
  </si>
  <si>
    <t>Код строки</t>
  </si>
  <si>
    <t>Объем финансового обеспечения _очередной финансовый год , руб.(с точностью до двух знаков после запятой - 0,00)</t>
  </si>
  <si>
    <t>Объем финансового обеспечения на первый год планового периода, руб.(с точностью до двух знаков после запятой - 0,00)</t>
  </si>
  <si>
    <t>Объем финансового обеспечения на второй год планового периода, руб.(с точностью до двух знаков после запятой - 0,00)</t>
  </si>
  <si>
    <t>в том числе</t>
  </si>
  <si>
    <t>субсидии, предосталяемые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</si>
  <si>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</si>
  <si>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</si>
  <si>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</si>
  <si>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из них гранты</t>
  </si>
  <si>
    <t>Поступления от доходов, всего</t>
  </si>
  <si>
    <t>в том числе:                                      доходы от собственности</t>
  </si>
  <si>
    <t>доходы от оказания услуг, работ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</si>
  <si>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</si>
  <si>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</si>
  <si>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</si>
  <si>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прочие доходы</t>
  </si>
  <si>
    <t>доходы от операций с активами</t>
  </si>
  <si>
    <t>Выплаты по расходам, всего:</t>
  </si>
  <si>
    <t>в том числе на  выплаты  персоналу всего:</t>
  </si>
  <si>
    <t>из них оплата труда и начисления на выплаты по оплате труда</t>
  </si>
  <si>
    <t>социальные и иные выплаты населению, всего</t>
  </si>
  <si>
    <t>из них:</t>
  </si>
  <si>
    <t>уплату налогов,сборов и иных платежей, всего</t>
  </si>
  <si>
    <t>безвозмездные перечисления организациям</t>
  </si>
  <si>
    <t>прочие расходы (кроме расходов на закупку товаров,рабо, услуг)</t>
  </si>
  <si>
    <t>расходы на закупку товаров, работ,услуг, всего</t>
  </si>
  <si>
    <t>Поступление финансовых активов, всего:</t>
  </si>
  <si>
    <t>из них:                                     увеличение остатков средств</t>
  </si>
  <si>
    <t>прочие поступления</t>
  </si>
  <si>
    <t>Выбытие финансовых активов, всего</t>
  </si>
  <si>
    <t>из них:                                       уменьшение остатков средств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</si>
  <si>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</si>
  <si>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</si>
  <si>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</si>
  <si>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Показатели выплат по расходам на закупку товаров, работ,услуг учреждения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</si>
  <si>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</si>
  <si>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</si>
  <si>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</si>
  <si>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</si>
  <si>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</si>
  <si>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на 20___г.       1-ый год планового периода</t>
  </si>
  <si>
    <t>на 20___г.       2-ой год планового периода</t>
  </si>
  <si>
    <t>на  20____г.          очередной финансовый год</t>
  </si>
  <si>
    <t>Выплаты по расходам на закупку товаров, работ, услуг всего:</t>
  </si>
  <si>
    <t>0001</t>
  </si>
  <si>
    <t>в том числе:                                            на оплату контрактов заключенных до начала очередного финансового года :</t>
  </si>
  <si>
    <t>1001</t>
  </si>
  <si>
    <t>на закупку товаров работ, услуг по году начала закупки</t>
  </si>
  <si>
    <t>2001</t>
  </si>
  <si>
    <t>Сведения о средствах, поступающих во временное распоряжение учреждения</t>
  </si>
  <si>
    <t>(очередной финансовый год)</t>
  </si>
  <si>
    <t>Сумма, (руб.,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</si>
  <si>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</si>
  <si>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</si>
  <si>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</si>
  <si>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</si>
  <si>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</si>
  <si>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</si>
  <si>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</si>
  <si>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</si>
  <si>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всего</t>
  </si>
  <si>
    <t>х</t>
  </si>
  <si>
    <t>Наименование показателя</t>
  </si>
  <si>
    <t>Количество</t>
  </si>
  <si>
    <t xml:space="preserve">Код по бюджетной классификации </t>
  </si>
  <si>
    <t>субсидии на финансовое обеспечение выполнения муниципального задания</t>
  </si>
  <si>
    <t>2.1. Перечень муниципальных услуг (работ):</t>
  </si>
  <si>
    <t>2.2. Перечень муниципальных работ:</t>
  </si>
  <si>
    <t>II. Показатели финансового состояния муниципального учреждения</t>
  </si>
  <si>
    <t>1.2. Цели деятельности муниципального бюджетного учреждения (подразделения):</t>
  </si>
  <si>
    <t>1.3. Виды деятельности муниципального бюджетного учреждения (подразделения):</t>
  </si>
  <si>
    <t xml:space="preserve">I.  Сведения о деятельности муниципального бюджетного учреждения </t>
  </si>
  <si>
    <t>III. Показатели по поступлениям и выплатам муниципального учреждения</t>
  </si>
  <si>
    <t>Главный бухгалтер муниципального бюджетного (автономного) учреждения (подразделения)</t>
  </si>
  <si>
    <t>Образовательная</t>
  </si>
  <si>
    <t>МКУ "Управление образования города Белово"</t>
  </si>
  <si>
    <t>Организация и предоставление общедоступного и бесплатного начального общего, основного общего и среднего (полного) общего образования</t>
  </si>
  <si>
    <t>реализация общеобразовательных программ начального общего, основного общего и среднего (полного) общего образования</t>
  </si>
  <si>
    <t>Организация питания обучающихся</t>
  </si>
  <si>
    <t>42-АД 299947</t>
  </si>
  <si>
    <t>Погорелова Ольга Геннадьевна-директор</t>
  </si>
  <si>
    <t>№ 14</t>
  </si>
  <si>
    <t>00000000000000000</t>
  </si>
  <si>
    <t>00000000000000000000</t>
  </si>
  <si>
    <t>000</t>
  </si>
  <si>
    <t>на 2017___г. очередной финансовый год</t>
  </si>
  <si>
    <t>на 2018___г.       1-ый год планового периода</t>
  </si>
  <si>
    <t>на 2019___г.       2-ой год планового периода</t>
  </si>
  <si>
    <t>на 2017___г.                    очередной финансовый год</t>
  </si>
  <si>
    <t>на 2018___г.                       1-ый год планового периода</t>
  </si>
  <si>
    <t>на 2019___г.            2-ой год планового периода</t>
  </si>
  <si>
    <t>на 31 января 20 17 г.</t>
  </si>
  <si>
    <t>на 31 января  2017 г.</t>
  </si>
  <si>
    <t>на 31 января  2017г.</t>
  </si>
  <si>
    <t>на 31.01. 2017г.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</si>
</sst>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9">
    <xf numFmtId="0" fontId="0" fillId="0" borderId="0" xfId="0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4" fillId="0" borderId="4" xfId="0" applyNumberFormat="1" applyFont="1" applyBorder="1" applyAlignment="1">
      <alignment vertical="top" wrapText="1"/>
    </xf>
    <xf numFmtId="4" fontId="6" fillId="0" borderId="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top" wrapText="1"/>
    </xf>
    <xf numFmtId="0" fontId="0" fillId="0" borderId="6" xfId="0" applyBorder="1" applyAlignment="1"/>
    <xf numFmtId="0" fontId="0" fillId="0" borderId="14" xfId="0" applyBorder="1" applyAlignment="1"/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4" fontId="4" fillId="0" borderId="9" xfId="0" applyNumberFormat="1" applyFont="1" applyBorder="1" applyAlignment="1">
      <alignment horizontal="center" vertical="top" wrapText="1"/>
    </xf>
    <xf numFmtId="14" fontId="4" fillId="0" borderId="6" xfId="0" applyNumberFormat="1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4" fontId="6" fillId="0" borderId="9" xfId="0" applyNumberFormat="1" applyFont="1" applyBorder="1" applyAlignment="1">
      <alignment horizontal="center" vertical="top" wrapText="1"/>
    </xf>
    <xf numFmtId="14" fontId="6" fillId="0" borderId="6" xfId="0" applyNumberFormat="1" applyFont="1" applyBorder="1" applyAlignment="1">
      <alignment horizontal="center" vertical="top" wrapText="1"/>
    </xf>
    <xf numFmtId="14" fontId="6" fillId="0" borderId="14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4" fontId="4" fillId="0" borderId="9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top" wrapText="1"/>
    </xf>
    <xf numFmtId="0" fontId="0" fillId="0" borderId="6" xfId="0" applyFill="1" applyBorder="1" applyAlignment="1"/>
    <xf numFmtId="0" fontId="0" fillId="0" borderId="14" xfId="0" applyFill="1" applyBorder="1" applyAlignment="1"/>
    <xf numFmtId="0" fontId="8" fillId="0" borderId="9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20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6" fillId="0" borderId="1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" xfId="0" applyBorder="1" applyAlignment="1"/>
    <xf numFmtId="0" fontId="0" fillId="0" borderId="14" xfId="0" applyBorder="1" applyAlignment="1"/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1" fillId="0" borderId="9" xfId="0" applyFont="1" applyBorder="1"/>
    <xf numFmtId="0" fontId="11" fillId="0" borderId="6" xfId="0" applyFont="1" applyBorder="1"/>
    <xf numFmtId="0" fontId="11" fillId="0" borderId="14" xfId="0" applyFont="1" applyBorder="1"/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161</xdr:row>
      <xdr:rowOff>28575</xdr:rowOff>
    </xdr:from>
    <xdr:to>
      <xdr:col>6</xdr:col>
      <xdr:colOff>409575</xdr:colOff>
      <xdr:row>162</xdr:row>
      <xdr:rowOff>552450</xdr:rowOff>
    </xdr:to>
    <xdr:pic>
      <xdr:nvPicPr>
        <xdr:cNvPr id="1025" name="Picture 1" descr="Подпись директор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28900" y="51320700"/>
          <a:ext cx="14382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85950"/>
          <a:ext cx="61912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1</xdr:col>
      <xdr:colOff>9525</xdr:colOff>
      <xdr:row>12</xdr:row>
      <xdr:rowOff>9525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85950"/>
          <a:ext cx="61912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101599</xdr:rowOff>
    </xdr:from>
    <xdr:to>
      <xdr:col>12</xdr:col>
      <xdr:colOff>56504</xdr:colOff>
      <xdr:row>25</xdr:row>
      <xdr:rowOff>774700</xdr:rowOff>
    </xdr:to>
    <xdr:pic>
      <xdr:nvPicPr>
        <xdr:cNvPr id="6" name="Рисунок 5" descr="Scan10001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292599"/>
          <a:ext cx="9175104" cy="5994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E164"/>
  <sheetViews>
    <sheetView tabSelected="1" zoomScale="75" workbookViewId="0">
      <selection activeCell="B22" sqref="B1:B22"/>
    </sheetView>
  </sheetViews>
  <sheetFormatPr defaultRowHeight="15"/>
  <cols>
    <col min="7" max="7" width="13.140625" customWidth="1"/>
    <col min="8" max="8" width="15.5703125" customWidth="1"/>
    <col min="9" max="9" width="14.42578125" customWidth="1"/>
    <col min="10" max="10" width="13.28515625" bestFit="1" customWidth="1"/>
    <col min="12" max="12" width="16.140625" customWidth="1"/>
    <col min="13" max="13" width="13.28515625" customWidth="1"/>
    <col min="14" max="14" width="14.7109375" customWidth="1"/>
    <col min="16" max="16" width="14" customWidth="1"/>
    <col min="17" max="17" width="13.7109375" customWidth="1"/>
    <col min="22" max="22" width="11.28515625" customWidth="1"/>
    <col min="24" max="24" width="15.28515625" customWidth="1"/>
    <col min="25" max="25" width="14" customWidth="1"/>
    <col min="30" max="30" width="12.7109375" customWidth="1"/>
  </cols>
  <sheetData>
    <row r="10" ht="28.5" customHeight="1"/>
    <row r="24" spans="1:12" ht="27.75" customHeight="1"/>
    <row r="25" spans="1:12" ht="31.5" customHeight="1"/>
    <row r="26" spans="1:12" ht="63.75" customHeight="1" thickBot="1"/>
    <row r="27" spans="1:12" ht="36" customHeight="1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</row>
    <row r="28" spans="1:12">
      <c r="A28" s="118" t="s">
        <v>113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</row>
    <row r="29" spans="1:12" ht="15" customHeight="1" thickBot="1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</row>
    <row r="30" spans="1:12">
      <c r="A30" s="122" t="s">
        <v>8</v>
      </c>
      <c r="B30" s="123"/>
      <c r="C30" s="123"/>
      <c r="D30" s="123"/>
      <c r="E30" s="123"/>
      <c r="F30" s="123"/>
      <c r="G30" s="123"/>
      <c r="H30" s="124"/>
      <c r="I30" s="126"/>
      <c r="J30" s="127"/>
      <c r="K30" s="127"/>
      <c r="L30" s="128"/>
    </row>
    <row r="31" spans="1:12" ht="15" customHeight="1" thickBot="1">
      <c r="A31" s="131" t="s">
        <v>9</v>
      </c>
      <c r="B31" s="132"/>
      <c r="C31" s="132"/>
      <c r="D31" s="132"/>
      <c r="E31" s="132"/>
      <c r="F31" s="132"/>
      <c r="G31" s="132"/>
      <c r="H31" s="133"/>
      <c r="I31" s="129"/>
      <c r="J31" s="125"/>
      <c r="K31" s="125"/>
      <c r="L31" s="130"/>
    </row>
    <row r="32" spans="1:12" ht="15.75" thickBot="1">
      <c r="A32" s="134" t="s">
        <v>10</v>
      </c>
      <c r="B32" s="135"/>
      <c r="C32" s="135"/>
      <c r="D32" s="135"/>
      <c r="E32" s="135"/>
      <c r="F32" s="135"/>
      <c r="G32" s="135"/>
      <c r="H32" s="136"/>
      <c r="I32" s="143" t="s">
        <v>121</v>
      </c>
      <c r="J32" s="144"/>
      <c r="K32" s="144"/>
      <c r="L32" s="145"/>
    </row>
    <row r="33" spans="1:12" ht="15.75" customHeight="1" thickBot="1">
      <c r="A33" s="134" t="s">
        <v>11</v>
      </c>
      <c r="B33" s="135"/>
      <c r="C33" s="135"/>
      <c r="D33" s="135"/>
      <c r="E33" s="135"/>
      <c r="F33" s="135"/>
      <c r="G33" s="135"/>
      <c r="H33" s="136"/>
      <c r="I33" s="146">
        <v>41359</v>
      </c>
      <c r="J33" s="147"/>
      <c r="K33" s="147"/>
      <c r="L33" s="148"/>
    </row>
    <row r="34" spans="1:12" ht="15.75" customHeight="1" thickBot="1">
      <c r="A34" s="119" t="s">
        <v>111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1"/>
    </row>
    <row r="35" spans="1:12" ht="15.75" customHeight="1" thickBot="1">
      <c r="A35" s="119" t="s">
        <v>118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1"/>
    </row>
    <row r="36" spans="1:12" ht="36.75" customHeight="1" thickBot="1">
      <c r="A36" s="119" t="s">
        <v>112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1"/>
    </row>
    <row r="37" spans="1:12" ht="15.75" customHeight="1" thickBot="1">
      <c r="A37" s="119" t="s">
        <v>116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1"/>
    </row>
    <row r="38" spans="1:12" ht="15.75" customHeight="1">
      <c r="A38" s="149" t="s">
        <v>12</v>
      </c>
      <c r="B38" s="150"/>
      <c r="C38" s="150"/>
      <c r="D38" s="150"/>
      <c r="E38" s="150"/>
      <c r="F38" s="150"/>
      <c r="G38" s="150"/>
      <c r="H38" s="151"/>
      <c r="I38" s="137"/>
      <c r="J38" s="138"/>
      <c r="K38" s="138"/>
      <c r="L38" s="139"/>
    </row>
    <row r="39" spans="1:12" ht="15" customHeight="1" thickBot="1">
      <c r="A39" s="152"/>
      <c r="B39" s="153"/>
      <c r="C39" s="153"/>
      <c r="D39" s="153"/>
      <c r="E39" s="153"/>
      <c r="F39" s="153"/>
      <c r="G39" s="153"/>
      <c r="H39" s="154"/>
      <c r="I39" s="140"/>
      <c r="J39" s="141"/>
      <c r="K39" s="141"/>
      <c r="L39" s="142"/>
    </row>
    <row r="40" spans="1:12">
      <c r="A40" s="149" t="s">
        <v>13</v>
      </c>
      <c r="B40" s="150"/>
      <c r="C40" s="150"/>
      <c r="D40" s="150"/>
      <c r="E40" s="150"/>
      <c r="F40" s="150"/>
      <c r="G40" s="150"/>
      <c r="H40" s="151"/>
      <c r="I40" s="155" t="s">
        <v>122</v>
      </c>
      <c r="J40" s="156"/>
      <c r="K40" s="156"/>
      <c r="L40" s="157"/>
    </row>
    <row r="41" spans="1:12" ht="15" customHeight="1" thickBot="1">
      <c r="A41" s="152"/>
      <c r="B41" s="153"/>
      <c r="C41" s="153"/>
      <c r="D41" s="153"/>
      <c r="E41" s="153"/>
      <c r="F41" s="153"/>
      <c r="G41" s="153"/>
      <c r="H41" s="154"/>
      <c r="I41" s="158"/>
      <c r="J41" s="159"/>
      <c r="K41" s="159"/>
      <c r="L41" s="160"/>
    </row>
    <row r="42" spans="1:12">
      <c r="A42" s="149" t="s">
        <v>14</v>
      </c>
      <c r="B42" s="150"/>
      <c r="C42" s="150"/>
      <c r="D42" s="150"/>
      <c r="E42" s="150"/>
      <c r="F42" s="150"/>
      <c r="G42" s="150"/>
      <c r="H42" s="151"/>
      <c r="I42" s="155"/>
      <c r="J42" s="156"/>
      <c r="K42" s="156"/>
      <c r="L42" s="157"/>
    </row>
    <row r="43" spans="1:12" ht="15" customHeight="1" thickBot="1">
      <c r="A43" s="152"/>
      <c r="B43" s="153"/>
      <c r="C43" s="153"/>
      <c r="D43" s="153"/>
      <c r="E43" s="153"/>
      <c r="F43" s="153"/>
      <c r="G43" s="153"/>
      <c r="H43" s="154"/>
      <c r="I43" s="158"/>
      <c r="J43" s="159"/>
      <c r="K43" s="159"/>
      <c r="L43" s="160"/>
    </row>
    <row r="44" spans="1:12" ht="15.75" thickBot="1">
      <c r="A44" s="134" t="s">
        <v>15</v>
      </c>
      <c r="B44" s="135"/>
      <c r="C44" s="135"/>
      <c r="D44" s="135"/>
      <c r="E44" s="135"/>
      <c r="F44" s="135"/>
      <c r="G44" s="135"/>
      <c r="H44" s="136"/>
      <c r="I44" s="178">
        <v>42682</v>
      </c>
      <c r="J44" s="179"/>
      <c r="K44" s="179"/>
      <c r="L44" s="180"/>
    </row>
    <row r="45" spans="1:12" ht="15.75" customHeight="1" thickBot="1">
      <c r="A45" s="134" t="s">
        <v>16</v>
      </c>
      <c r="B45" s="135"/>
      <c r="C45" s="135"/>
      <c r="D45" s="135"/>
      <c r="E45" s="135"/>
      <c r="F45" s="135"/>
      <c r="G45" s="135"/>
      <c r="H45" s="136"/>
      <c r="I45" s="175" t="s">
        <v>123</v>
      </c>
      <c r="J45" s="176"/>
      <c r="K45" s="176"/>
      <c r="L45" s="177"/>
    </row>
    <row r="46" spans="1:12" ht="15.75" customHeight="1">
      <c r="A46" s="149" t="s">
        <v>17</v>
      </c>
      <c r="B46" s="150"/>
      <c r="C46" s="150"/>
      <c r="D46" s="150"/>
      <c r="E46" s="150"/>
      <c r="F46" s="150"/>
      <c r="G46" s="150"/>
      <c r="H46" s="151"/>
      <c r="I46" s="155" t="s">
        <v>117</v>
      </c>
      <c r="J46" s="156"/>
      <c r="K46" s="156"/>
      <c r="L46" s="157"/>
    </row>
    <row r="47" spans="1:12" ht="15" customHeight="1" thickBot="1">
      <c r="A47" s="152"/>
      <c r="B47" s="153"/>
      <c r="C47" s="153"/>
      <c r="D47" s="153"/>
      <c r="E47" s="153"/>
      <c r="F47" s="153"/>
      <c r="G47" s="153"/>
      <c r="H47" s="154"/>
      <c r="I47" s="158"/>
      <c r="J47" s="159"/>
      <c r="K47" s="159"/>
      <c r="L47" s="160"/>
    </row>
    <row r="48" spans="1:12">
      <c r="A48" s="149" t="s">
        <v>18</v>
      </c>
      <c r="B48" s="150"/>
      <c r="C48" s="150"/>
      <c r="D48" s="150"/>
      <c r="E48" s="150"/>
      <c r="F48" s="150"/>
      <c r="G48" s="150"/>
      <c r="H48" s="151"/>
      <c r="I48" s="155" t="s">
        <v>20</v>
      </c>
      <c r="J48" s="156"/>
      <c r="K48" s="156"/>
      <c r="L48" s="157"/>
    </row>
    <row r="49" spans="1:12" ht="15" customHeight="1" thickBot="1">
      <c r="A49" s="152" t="s">
        <v>19</v>
      </c>
      <c r="B49" s="153"/>
      <c r="C49" s="153"/>
      <c r="D49" s="153"/>
      <c r="E49" s="153"/>
      <c r="F49" s="153"/>
      <c r="G49" s="153"/>
      <c r="H49" s="154"/>
      <c r="I49" s="158"/>
      <c r="J49" s="159"/>
      <c r="K49" s="159"/>
      <c r="L49" s="160"/>
    </row>
    <row r="50" spans="1:12">
      <c r="A50" s="161" t="s">
        <v>20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</row>
    <row r="51" spans="1:12" ht="15.75" thickBot="1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</row>
    <row r="52" spans="1:12">
      <c r="A52" s="165" t="s">
        <v>104</v>
      </c>
      <c r="B52" s="166"/>
      <c r="C52" s="166"/>
      <c r="D52" s="167"/>
      <c r="E52" s="6"/>
      <c r="F52" s="171" t="s">
        <v>105</v>
      </c>
      <c r="G52" s="172"/>
      <c r="H52" s="163" t="s">
        <v>21</v>
      </c>
      <c r="I52" s="155" t="s">
        <v>22</v>
      </c>
      <c r="J52" s="156"/>
      <c r="K52" s="156"/>
      <c r="L52" s="157"/>
    </row>
    <row r="53" spans="1:12" ht="15" customHeight="1" thickBot="1">
      <c r="A53" s="168"/>
      <c r="B53" s="169"/>
      <c r="C53" s="169"/>
      <c r="D53" s="170"/>
      <c r="E53" s="7"/>
      <c r="F53" s="173"/>
      <c r="G53" s="174"/>
      <c r="H53" s="164"/>
      <c r="I53" s="158" t="s">
        <v>23</v>
      </c>
      <c r="J53" s="159"/>
      <c r="K53" s="159"/>
      <c r="L53" s="160"/>
    </row>
    <row r="54" spans="1:12" ht="15.75" thickBot="1">
      <c r="A54" s="181" t="s">
        <v>108</v>
      </c>
      <c r="B54" s="182"/>
      <c r="C54" s="182"/>
      <c r="D54" s="183"/>
      <c r="E54" s="8"/>
      <c r="F54" s="186"/>
      <c r="G54" s="185"/>
      <c r="H54" s="5"/>
      <c r="I54" s="143"/>
      <c r="J54" s="144"/>
      <c r="K54" s="144"/>
      <c r="L54" s="145"/>
    </row>
    <row r="55" spans="1:12" ht="15.75" customHeight="1" thickBot="1">
      <c r="A55" s="181" t="s">
        <v>119</v>
      </c>
      <c r="B55" s="182"/>
      <c r="C55" s="182"/>
      <c r="D55" s="183"/>
      <c r="E55" s="8"/>
      <c r="F55" s="186">
        <v>373</v>
      </c>
      <c r="G55" s="185"/>
      <c r="H55" s="55">
        <f>I55/F55</f>
        <v>34758.219302949066</v>
      </c>
      <c r="I55" s="187">
        <f>12250375.21+714440.59</f>
        <v>12964815.800000001</v>
      </c>
      <c r="J55" s="188"/>
      <c r="K55" s="188"/>
      <c r="L55" s="189"/>
    </row>
    <row r="56" spans="1:12" ht="45.75" customHeight="1" thickBot="1">
      <c r="A56" s="181" t="s">
        <v>109</v>
      </c>
      <c r="B56" s="182"/>
      <c r="C56" s="182"/>
      <c r="D56" s="183"/>
      <c r="E56" s="8"/>
      <c r="F56" s="186"/>
      <c r="G56" s="185"/>
      <c r="H56" s="55"/>
      <c r="I56" s="187"/>
      <c r="J56" s="188"/>
      <c r="K56" s="188"/>
      <c r="L56" s="189"/>
    </row>
    <row r="57" spans="1:12" ht="15.75" customHeight="1" thickBot="1">
      <c r="A57" s="181"/>
      <c r="B57" s="182"/>
      <c r="C57" s="182"/>
      <c r="D57" s="183"/>
      <c r="E57" s="8"/>
      <c r="F57" s="186"/>
      <c r="G57" s="185"/>
      <c r="H57" s="55"/>
      <c r="I57" s="187"/>
      <c r="J57" s="188"/>
      <c r="K57" s="188"/>
      <c r="L57" s="189"/>
    </row>
    <row r="58" spans="1:12" ht="15.75" thickBot="1">
      <c r="A58" s="181"/>
      <c r="B58" s="182"/>
      <c r="C58" s="182"/>
      <c r="D58" s="183"/>
      <c r="E58" s="8"/>
      <c r="F58" s="186"/>
      <c r="G58" s="185"/>
      <c r="H58" s="55"/>
      <c r="I58" s="187"/>
      <c r="J58" s="188"/>
      <c r="K58" s="188"/>
      <c r="L58" s="189"/>
    </row>
    <row r="59" spans="1:12" ht="15.75" thickBot="1">
      <c r="A59" s="181" t="s">
        <v>24</v>
      </c>
      <c r="B59" s="182"/>
      <c r="C59" s="182"/>
      <c r="D59" s="190"/>
      <c r="E59" s="8"/>
      <c r="F59" s="184"/>
      <c r="G59" s="185"/>
      <c r="H59" s="55"/>
      <c r="I59" s="187"/>
      <c r="J59" s="188"/>
      <c r="K59" s="188"/>
      <c r="L59" s="189"/>
    </row>
    <row r="60" spans="1:12" ht="36.75" customHeight="1" thickBot="1">
      <c r="A60" s="181" t="s">
        <v>120</v>
      </c>
      <c r="B60" s="182"/>
      <c r="C60" s="182"/>
      <c r="D60" s="183"/>
      <c r="E60" s="8"/>
      <c r="F60" s="186">
        <v>101</v>
      </c>
      <c r="G60" s="185"/>
      <c r="H60" s="55">
        <f>I60/F60</f>
        <v>6038.1966336633659</v>
      </c>
      <c r="I60" s="143">
        <v>609857.86</v>
      </c>
      <c r="J60" s="144"/>
      <c r="K60" s="144"/>
      <c r="L60" s="145"/>
    </row>
    <row r="61" spans="1:12" ht="15.75" customHeight="1" thickBot="1">
      <c r="A61" s="181"/>
      <c r="B61" s="182"/>
      <c r="C61" s="182"/>
      <c r="D61" s="183"/>
      <c r="E61" s="8"/>
      <c r="F61" s="186"/>
      <c r="G61" s="185"/>
      <c r="H61" s="5"/>
      <c r="I61" s="143"/>
      <c r="J61" s="144"/>
      <c r="K61" s="144"/>
      <c r="L61" s="145"/>
    </row>
    <row r="62" spans="1:12" ht="15.75" thickBot="1">
      <c r="A62" s="181"/>
      <c r="B62" s="182"/>
      <c r="C62" s="182"/>
      <c r="D62" s="183"/>
      <c r="E62" s="8"/>
      <c r="F62" s="186"/>
      <c r="G62" s="185"/>
      <c r="H62" s="5"/>
      <c r="I62" s="143"/>
      <c r="J62" s="144"/>
      <c r="K62" s="144"/>
      <c r="L62" s="145"/>
    </row>
    <row r="63" spans="1:12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</row>
    <row r="64" spans="1:12">
      <c r="A64" s="118" t="s">
        <v>110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</row>
    <row r="65" spans="1:12" ht="15" customHeight="1">
      <c r="A65" s="192" t="s">
        <v>133</v>
      </c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</row>
    <row r="66" spans="1:12" ht="15" customHeight="1" thickBot="1">
      <c r="A66" s="192" t="s">
        <v>25</v>
      </c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</row>
    <row r="67" spans="1:12" ht="15.75" customHeight="1" thickBot="1">
      <c r="A67" s="193" t="s">
        <v>104</v>
      </c>
      <c r="B67" s="194"/>
      <c r="C67" s="194"/>
      <c r="D67" s="194"/>
      <c r="E67" s="194"/>
      <c r="F67" s="195"/>
      <c r="G67" s="193" t="s">
        <v>26</v>
      </c>
      <c r="H67" s="194"/>
      <c r="I67" s="195"/>
      <c r="J67" s="196"/>
      <c r="K67" s="197"/>
      <c r="L67" s="197"/>
    </row>
    <row r="68" spans="1:12" ht="15.75" customHeight="1" thickBot="1">
      <c r="A68" s="175">
        <v>1</v>
      </c>
      <c r="B68" s="176"/>
      <c r="C68" s="176"/>
      <c r="D68" s="176"/>
      <c r="E68" s="176"/>
      <c r="F68" s="177"/>
      <c r="G68" s="175">
        <v>2</v>
      </c>
      <c r="H68" s="176"/>
      <c r="I68" s="177"/>
      <c r="J68" s="191"/>
      <c r="K68" s="192"/>
      <c r="L68" s="192"/>
    </row>
    <row r="69" spans="1:12">
      <c r="A69" s="198" t="s">
        <v>27</v>
      </c>
      <c r="B69" s="199"/>
      <c r="C69" s="199"/>
      <c r="D69" s="199"/>
      <c r="E69" s="199"/>
      <c r="F69" s="200"/>
      <c r="G69" s="198">
        <v>6003.8</v>
      </c>
      <c r="H69" s="199"/>
      <c r="I69" s="200"/>
      <c r="J69" s="191"/>
      <c r="K69" s="192"/>
      <c r="L69" s="192"/>
    </row>
    <row r="70" spans="1:12" ht="15" customHeight="1" thickBot="1">
      <c r="A70" s="201"/>
      <c r="B70" s="202"/>
      <c r="C70" s="202"/>
      <c r="D70" s="202"/>
      <c r="E70" s="202"/>
      <c r="F70" s="203"/>
      <c r="G70" s="201"/>
      <c r="H70" s="202"/>
      <c r="I70" s="203"/>
      <c r="J70" s="191"/>
      <c r="K70" s="192"/>
      <c r="L70" s="192"/>
    </row>
    <row r="71" spans="1:12" ht="15.75" thickBot="1">
      <c r="A71" s="119" t="s">
        <v>28</v>
      </c>
      <c r="B71" s="120"/>
      <c r="C71" s="120"/>
      <c r="D71" s="120"/>
      <c r="E71" s="120"/>
      <c r="F71" s="121"/>
      <c r="G71" s="119">
        <v>1844.1</v>
      </c>
      <c r="H71" s="120"/>
      <c r="I71" s="121"/>
      <c r="J71" s="191"/>
      <c r="K71" s="192"/>
      <c r="L71" s="192"/>
    </row>
    <row r="72" spans="1:12" ht="36" customHeight="1" thickBot="1">
      <c r="A72" s="119" t="s">
        <v>29</v>
      </c>
      <c r="B72" s="120"/>
      <c r="C72" s="120"/>
      <c r="D72" s="120"/>
      <c r="E72" s="120"/>
      <c r="F72" s="121"/>
      <c r="G72" s="119">
        <v>666.7</v>
      </c>
      <c r="H72" s="120"/>
      <c r="I72" s="121"/>
      <c r="J72" s="191"/>
      <c r="K72" s="192"/>
      <c r="L72" s="192"/>
    </row>
    <row r="73" spans="1:12" ht="39.75" customHeight="1" thickBot="1">
      <c r="A73" s="119" t="s">
        <v>30</v>
      </c>
      <c r="B73" s="120"/>
      <c r="C73" s="120"/>
      <c r="D73" s="120"/>
      <c r="E73" s="120"/>
      <c r="F73" s="121"/>
      <c r="G73" s="119"/>
      <c r="H73" s="120"/>
      <c r="I73" s="121"/>
      <c r="J73" s="191"/>
      <c r="K73" s="192"/>
      <c r="L73" s="192"/>
    </row>
    <row r="74" spans="1:12" ht="33" customHeight="1" thickBot="1">
      <c r="A74" s="119" t="s">
        <v>31</v>
      </c>
      <c r="B74" s="120"/>
      <c r="C74" s="120"/>
      <c r="D74" s="120"/>
      <c r="E74" s="120"/>
      <c r="F74" s="121"/>
      <c r="G74" s="119"/>
      <c r="H74" s="120"/>
      <c r="I74" s="121"/>
      <c r="J74" s="191"/>
      <c r="K74" s="192"/>
      <c r="L74" s="192"/>
    </row>
    <row r="75" spans="1:12" ht="36" customHeight="1" thickBot="1">
      <c r="A75" s="119" t="s">
        <v>32</v>
      </c>
      <c r="B75" s="120"/>
      <c r="C75" s="120"/>
      <c r="D75" s="120"/>
      <c r="E75" s="120"/>
      <c r="F75" s="121"/>
      <c r="G75" s="119"/>
      <c r="H75" s="120"/>
      <c r="I75" s="121"/>
      <c r="J75" s="191"/>
      <c r="K75" s="192"/>
      <c r="L75" s="192"/>
    </row>
    <row r="76" spans="1:12" ht="37.5" customHeight="1" thickBot="1">
      <c r="A76" s="119"/>
      <c r="B76" s="120"/>
      <c r="C76" s="120"/>
      <c r="D76" s="120"/>
      <c r="E76" s="120"/>
      <c r="F76" s="121"/>
      <c r="G76" s="119"/>
      <c r="H76" s="120"/>
      <c r="I76" s="121"/>
      <c r="J76" s="191"/>
      <c r="K76" s="192"/>
      <c r="L76" s="192"/>
    </row>
    <row r="77" spans="1:12" ht="15.75" thickBot="1">
      <c r="A77" s="119" t="s">
        <v>33</v>
      </c>
      <c r="B77" s="120"/>
      <c r="C77" s="120"/>
      <c r="D77" s="120"/>
      <c r="E77" s="120"/>
      <c r="F77" s="121"/>
      <c r="G77" s="119"/>
      <c r="H77" s="120"/>
      <c r="I77" s="121"/>
      <c r="J77" s="191"/>
      <c r="K77" s="192"/>
      <c r="L77" s="192"/>
    </row>
    <row r="78" spans="1:12" ht="29.25" customHeight="1" thickBot="1">
      <c r="A78" s="119" t="s">
        <v>34</v>
      </c>
      <c r="B78" s="120"/>
      <c r="C78" s="120"/>
      <c r="D78" s="120"/>
      <c r="E78" s="120"/>
      <c r="F78" s="121"/>
      <c r="G78" s="119"/>
      <c r="H78" s="120"/>
      <c r="I78" s="121"/>
      <c r="J78" s="191"/>
      <c r="K78" s="192"/>
      <c r="L78" s="192"/>
    </row>
    <row r="79" spans="1:12" ht="15.75" customHeight="1" thickBot="1">
      <c r="A79" s="119" t="s">
        <v>35</v>
      </c>
      <c r="B79" s="120"/>
      <c r="C79" s="120"/>
      <c r="D79" s="120"/>
      <c r="E79" s="120"/>
      <c r="F79" s="121"/>
      <c r="G79" s="184"/>
      <c r="H79" s="204"/>
      <c r="I79" s="185"/>
      <c r="J79" s="205"/>
      <c r="K79" s="206"/>
      <c r="L79" s="206"/>
    </row>
    <row r="80" spans="1:12" ht="15.75" customHeight="1" thickBot="1">
      <c r="A80" s="119" t="s">
        <v>36</v>
      </c>
      <c r="B80" s="120"/>
      <c r="C80" s="120"/>
      <c r="D80" s="120"/>
      <c r="E80" s="120"/>
      <c r="F80" s="121"/>
      <c r="G80" s="119"/>
      <c r="H80" s="120"/>
      <c r="I80" s="121"/>
      <c r="J80" s="191"/>
      <c r="K80" s="192"/>
      <c r="L80" s="192"/>
    </row>
    <row r="81" spans="1:31" ht="15.75" customHeight="1" thickBot="1">
      <c r="A81" s="119" t="s">
        <v>37</v>
      </c>
      <c r="B81" s="120"/>
      <c r="C81" s="120"/>
      <c r="D81" s="120"/>
      <c r="E81" s="120"/>
      <c r="F81" s="121"/>
      <c r="G81" s="119">
        <f>G84</f>
        <v>492.17</v>
      </c>
      <c r="H81" s="120"/>
      <c r="I81" s="121"/>
      <c r="J81" s="191"/>
      <c r="K81" s="192"/>
      <c r="L81" s="192"/>
    </row>
    <row r="82" spans="1:31" ht="15.75" customHeight="1">
      <c r="A82" s="137" t="s">
        <v>38</v>
      </c>
      <c r="B82" s="138"/>
      <c r="C82" s="138"/>
      <c r="D82" s="138"/>
      <c r="E82" s="138"/>
      <c r="F82" s="139"/>
      <c r="G82" s="137"/>
      <c r="H82" s="138"/>
      <c r="I82" s="139"/>
      <c r="J82" s="191"/>
      <c r="K82" s="192"/>
      <c r="L82" s="192"/>
    </row>
    <row r="83" spans="1:31" ht="15" customHeight="1" thickBot="1">
      <c r="A83" s="140"/>
      <c r="B83" s="141"/>
      <c r="C83" s="141"/>
      <c r="D83" s="141"/>
      <c r="E83" s="141"/>
      <c r="F83" s="142"/>
      <c r="G83" s="140"/>
      <c r="H83" s="141"/>
      <c r="I83" s="142"/>
      <c r="J83" s="191"/>
      <c r="K83" s="192"/>
      <c r="L83" s="192"/>
    </row>
    <row r="84" spans="1:31" ht="15.75" thickBot="1">
      <c r="A84" s="119" t="s">
        <v>39</v>
      </c>
      <c r="B84" s="120"/>
      <c r="C84" s="120"/>
      <c r="D84" s="120"/>
      <c r="E84" s="120"/>
      <c r="F84" s="121"/>
      <c r="G84" s="119">
        <v>492.17</v>
      </c>
      <c r="H84" s="120"/>
      <c r="I84" s="121"/>
      <c r="J84" s="191"/>
      <c r="K84" s="192"/>
      <c r="L84" s="192"/>
    </row>
    <row r="85" spans="1:31" ht="26.25" customHeight="1" thickBot="1">
      <c r="A85" s="119" t="s">
        <v>40</v>
      </c>
      <c r="B85" s="120"/>
      <c r="C85" s="120"/>
      <c r="D85" s="120"/>
      <c r="E85" s="120"/>
      <c r="F85" s="121"/>
      <c r="G85" s="119"/>
      <c r="H85" s="120"/>
      <c r="I85" s="121"/>
      <c r="J85" s="191"/>
      <c r="K85" s="192"/>
      <c r="L85" s="192"/>
    </row>
    <row r="86" spans="1:31" ht="37.5" customHeight="1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</row>
    <row r="87" spans="1:31">
      <c r="A87" s="118" t="s">
        <v>114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</row>
    <row r="88" spans="1:31" ht="15.75" customHeight="1">
      <c r="A88" s="118" t="s">
        <v>134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P88" s="59"/>
      <c r="Q88" s="59"/>
      <c r="R88" s="59"/>
      <c r="S88" s="59"/>
      <c r="T88" s="59"/>
      <c r="U88" s="59"/>
      <c r="V88" s="59"/>
      <c r="W88" s="59"/>
    </row>
    <row r="89" spans="1:31" ht="15" customHeight="1" thickBot="1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P89" s="59"/>
      <c r="Q89" s="59"/>
      <c r="R89" s="59"/>
      <c r="S89" s="59"/>
      <c r="T89" s="59"/>
      <c r="U89" s="59"/>
      <c r="V89" s="59"/>
      <c r="W89" s="59"/>
    </row>
    <row r="90" spans="1:31" ht="150.75" thickBot="1">
      <c r="A90" s="211" t="s">
        <v>104</v>
      </c>
      <c r="B90" s="218"/>
      <c r="C90" s="218"/>
      <c r="D90" s="212"/>
      <c r="E90" s="215" t="s">
        <v>41</v>
      </c>
      <c r="F90" s="155" t="s">
        <v>106</v>
      </c>
      <c r="G90" s="157"/>
      <c r="H90" s="90" t="s">
        <v>42</v>
      </c>
      <c r="I90" s="91"/>
      <c r="J90" s="91"/>
      <c r="K90" s="91"/>
      <c r="L90" s="91"/>
      <c r="P90" s="59"/>
      <c r="Q90" s="59"/>
      <c r="R90" s="59"/>
      <c r="S90" s="59"/>
      <c r="T90" s="59"/>
      <c r="U90" s="59"/>
      <c r="V90" s="59"/>
      <c r="W90" s="59"/>
    </row>
    <row r="91" spans="1:31" ht="34.5" customHeight="1" thickBot="1">
      <c r="A91" s="219"/>
      <c r="B91" s="220"/>
      <c r="C91" s="220"/>
      <c r="D91" s="221"/>
      <c r="E91" s="216"/>
      <c r="F91" s="191"/>
      <c r="G91" s="230"/>
      <c r="H91" s="255" t="s">
        <v>5</v>
      </c>
      <c r="I91" s="93" t="s">
        <v>45</v>
      </c>
      <c r="J91" s="94"/>
      <c r="K91" s="94"/>
      <c r="L91" s="94"/>
      <c r="M91" s="91"/>
      <c r="N91" s="91"/>
      <c r="O91" s="92"/>
      <c r="P91" s="223" t="s">
        <v>43</v>
      </c>
      <c r="Q91" s="224"/>
      <c r="R91" s="224"/>
      <c r="S91" s="224"/>
      <c r="T91" s="224"/>
      <c r="U91" s="224"/>
      <c r="V91" s="224"/>
      <c r="W91" s="225"/>
      <c r="X91" s="175" t="s">
        <v>44</v>
      </c>
      <c r="Y91" s="261"/>
      <c r="Z91" s="261"/>
      <c r="AA91" s="261"/>
      <c r="AB91" s="261"/>
      <c r="AC91" s="261"/>
      <c r="AD91" s="261"/>
      <c r="AE91" s="262"/>
    </row>
    <row r="92" spans="1:31" ht="15.75" thickBot="1">
      <c r="A92" s="219"/>
      <c r="B92" s="220"/>
      <c r="C92" s="220"/>
      <c r="D92" s="221"/>
      <c r="E92" s="216"/>
      <c r="F92" s="191"/>
      <c r="G92" s="230"/>
      <c r="H92" s="240"/>
      <c r="I92" s="209" t="s">
        <v>107</v>
      </c>
      <c r="J92" s="211" t="s">
        <v>46</v>
      </c>
      <c r="K92" s="212"/>
      <c r="L92" s="209" t="s">
        <v>47</v>
      </c>
      <c r="M92" s="94"/>
      <c r="N92" s="94"/>
      <c r="O92" s="95"/>
      <c r="P92" s="231" t="s">
        <v>5</v>
      </c>
      <c r="Q92" s="248" t="s">
        <v>45</v>
      </c>
      <c r="R92" s="249"/>
      <c r="S92" s="249"/>
      <c r="T92" s="249"/>
      <c r="U92" s="249"/>
      <c r="V92" s="249"/>
      <c r="W92" s="250"/>
      <c r="X92" s="239" t="s">
        <v>5</v>
      </c>
      <c r="Y92" s="264" t="s">
        <v>45</v>
      </c>
      <c r="Z92" s="265"/>
      <c r="AA92" s="265"/>
      <c r="AB92" s="265"/>
      <c r="AC92" s="265"/>
      <c r="AD92" s="265"/>
      <c r="AE92" s="266"/>
    </row>
    <row r="93" spans="1:31" ht="123" customHeight="1" thickBot="1">
      <c r="A93" s="213"/>
      <c r="B93" s="222"/>
      <c r="C93" s="222"/>
      <c r="D93" s="214"/>
      <c r="E93" s="217"/>
      <c r="F93" s="158"/>
      <c r="G93" s="160"/>
      <c r="H93" s="256"/>
      <c r="I93" s="236"/>
      <c r="J93" s="213"/>
      <c r="K93" s="214"/>
      <c r="L93" s="236"/>
      <c r="M93" s="209" t="s">
        <v>48</v>
      </c>
      <c r="N93" s="234" t="s">
        <v>49</v>
      </c>
      <c r="O93" s="235"/>
      <c r="P93" s="232"/>
      <c r="Q93" s="251" t="s">
        <v>107</v>
      </c>
      <c r="R93" s="257" t="s">
        <v>46</v>
      </c>
      <c r="S93" s="258"/>
      <c r="T93" s="207" t="s">
        <v>47</v>
      </c>
      <c r="U93" s="207" t="s">
        <v>48</v>
      </c>
      <c r="V93" s="237" t="s">
        <v>49</v>
      </c>
      <c r="W93" s="238"/>
      <c r="X93" s="240"/>
      <c r="Y93" s="263" t="s">
        <v>107</v>
      </c>
      <c r="Z93" s="211" t="s">
        <v>46</v>
      </c>
      <c r="AA93" s="243"/>
      <c r="AB93" s="209" t="s">
        <v>47</v>
      </c>
      <c r="AC93" s="209" t="s">
        <v>48</v>
      </c>
      <c r="AD93" s="234" t="s">
        <v>49</v>
      </c>
      <c r="AE93" s="235"/>
    </row>
    <row r="94" spans="1:31" ht="162.75" customHeight="1" thickBot="1">
      <c r="A94" s="108">
        <v>1</v>
      </c>
      <c r="B94" s="229"/>
      <c r="C94" s="229"/>
      <c r="D94" s="109"/>
      <c r="E94" s="9">
        <v>2</v>
      </c>
      <c r="F94" s="175">
        <v>3</v>
      </c>
      <c r="G94" s="177"/>
      <c r="H94" s="13">
        <v>4</v>
      </c>
      <c r="I94" s="14">
        <v>5</v>
      </c>
      <c r="J94" s="246">
        <v>6</v>
      </c>
      <c r="K94" s="247"/>
      <c r="L94" s="14">
        <v>7</v>
      </c>
      <c r="M94" s="210"/>
      <c r="N94" s="12" t="s">
        <v>102</v>
      </c>
      <c r="O94" s="48" t="s">
        <v>50</v>
      </c>
      <c r="P94" s="233"/>
      <c r="Q94" s="252"/>
      <c r="R94" s="252"/>
      <c r="S94" s="259"/>
      <c r="T94" s="260"/>
      <c r="U94" s="208"/>
      <c r="V94" s="60" t="s">
        <v>102</v>
      </c>
      <c r="W94" s="61" t="s">
        <v>50</v>
      </c>
      <c r="X94" s="241"/>
      <c r="Y94" s="244"/>
      <c r="Z94" s="244"/>
      <c r="AA94" s="245"/>
      <c r="AB94" s="242"/>
      <c r="AC94" s="210"/>
      <c r="AD94" s="12" t="s">
        <v>102</v>
      </c>
      <c r="AE94" s="48" t="s">
        <v>50</v>
      </c>
    </row>
    <row r="95" spans="1:31" ht="19.5" thickBot="1">
      <c r="A95" s="226" t="s">
        <v>51</v>
      </c>
      <c r="B95" s="227"/>
      <c r="C95" s="227"/>
      <c r="D95" s="228"/>
      <c r="E95" s="18">
        <v>100</v>
      </c>
      <c r="F95" s="108" t="s">
        <v>103</v>
      </c>
      <c r="G95" s="109"/>
      <c r="H95" s="56">
        <f>H98+H101</f>
        <v>13764772.49</v>
      </c>
      <c r="I95" s="67">
        <f>I98</f>
        <v>12964815.800000001</v>
      </c>
      <c r="J95" s="114">
        <f>J101</f>
        <v>190098.83</v>
      </c>
      <c r="K95" s="115"/>
      <c r="L95" s="57"/>
      <c r="M95" s="15">
        <v>8</v>
      </c>
      <c r="N95" s="16">
        <v>9</v>
      </c>
      <c r="O95" s="17">
        <v>10</v>
      </c>
      <c r="P95" s="62">
        <v>4</v>
      </c>
      <c r="Q95" s="63">
        <v>5</v>
      </c>
      <c r="R95" s="271">
        <v>6</v>
      </c>
      <c r="S95" s="272"/>
      <c r="T95" s="63">
        <v>7</v>
      </c>
      <c r="U95" s="64">
        <v>8</v>
      </c>
      <c r="V95" s="65">
        <v>9</v>
      </c>
      <c r="W95" s="66">
        <v>10</v>
      </c>
      <c r="X95" s="13">
        <v>4</v>
      </c>
      <c r="Y95" s="14">
        <v>5</v>
      </c>
      <c r="Z95" s="246">
        <v>6</v>
      </c>
      <c r="AA95" s="247"/>
      <c r="AB95" s="14">
        <v>7</v>
      </c>
      <c r="AC95" s="15">
        <v>8</v>
      </c>
      <c r="AD95" s="16">
        <v>9</v>
      </c>
      <c r="AE95" s="17">
        <v>10</v>
      </c>
    </row>
    <row r="96" spans="1:31" ht="35.25" customHeight="1" thickBot="1">
      <c r="A96" s="184" t="s">
        <v>52</v>
      </c>
      <c r="B96" s="204"/>
      <c r="C96" s="204"/>
      <c r="D96" s="185"/>
      <c r="E96" s="20">
        <v>110</v>
      </c>
      <c r="F96" s="116" t="s">
        <v>125</v>
      </c>
      <c r="G96" s="117"/>
      <c r="H96" s="49"/>
      <c r="I96" s="50" t="s">
        <v>103</v>
      </c>
      <c r="J96" s="114" t="s">
        <v>103</v>
      </c>
      <c r="K96" s="115"/>
      <c r="L96" s="51" t="s">
        <v>103</v>
      </c>
      <c r="M96" s="52"/>
      <c r="N96" s="53">
        <f>N99</f>
        <v>609857.86</v>
      </c>
      <c r="O96" s="54"/>
      <c r="P96" s="68">
        <f>Q96+R96+T96+U96+V96</f>
        <v>13966519.25</v>
      </c>
      <c r="Q96" s="67">
        <f>Q99</f>
        <v>13006992.190000001</v>
      </c>
      <c r="R96" s="269">
        <f>R102</f>
        <v>349669.2</v>
      </c>
      <c r="S96" s="270"/>
      <c r="T96" s="69">
        <f>T102</f>
        <v>0</v>
      </c>
      <c r="U96" s="70">
        <f>M96</f>
        <v>0</v>
      </c>
      <c r="V96" s="71">
        <f>V99</f>
        <v>609857.86</v>
      </c>
      <c r="W96" s="71">
        <f>W99</f>
        <v>0</v>
      </c>
      <c r="X96" s="68">
        <f>P96</f>
        <v>13966519.25</v>
      </c>
      <c r="Y96" s="67">
        <f>Y99</f>
        <v>13006992.190000001</v>
      </c>
      <c r="Z96" s="269">
        <f>Z102</f>
        <v>349669.2</v>
      </c>
      <c r="AA96" s="270"/>
      <c r="AB96" s="69">
        <f>T96</f>
        <v>0</v>
      </c>
      <c r="AC96" s="70">
        <f>U96</f>
        <v>0</v>
      </c>
      <c r="AD96" s="71">
        <f>V96</f>
        <v>609857.86</v>
      </c>
      <c r="AE96" s="72">
        <f>W96</f>
        <v>0</v>
      </c>
    </row>
    <row r="97" spans="1:31" ht="42.75" customHeight="1" thickBot="1">
      <c r="A97" s="119"/>
      <c r="B97" s="120"/>
      <c r="C97" s="120"/>
      <c r="D97" s="121"/>
      <c r="E97" s="11"/>
      <c r="F97" s="116"/>
      <c r="G97" s="117"/>
      <c r="H97" s="49"/>
      <c r="I97" s="50"/>
      <c r="J97" s="114"/>
      <c r="K97" s="115"/>
      <c r="L97" s="51"/>
      <c r="M97" s="52" t="s">
        <v>103</v>
      </c>
      <c r="N97" s="53"/>
      <c r="O97" s="54" t="s">
        <v>103</v>
      </c>
      <c r="P97" s="73"/>
      <c r="Q97" s="74" t="s">
        <v>103</v>
      </c>
      <c r="R97" s="253" t="s">
        <v>103</v>
      </c>
      <c r="S97" s="254"/>
      <c r="T97" s="75" t="s">
        <v>103</v>
      </c>
      <c r="U97" s="70" t="s">
        <v>103</v>
      </c>
      <c r="V97" s="71">
        <f>N97</f>
        <v>0</v>
      </c>
      <c r="W97" s="72" t="s">
        <v>103</v>
      </c>
      <c r="X97" s="73"/>
      <c r="Y97" s="74" t="s">
        <v>103</v>
      </c>
      <c r="Z97" s="253" t="s">
        <v>103</v>
      </c>
      <c r="AA97" s="254"/>
      <c r="AB97" s="75" t="s">
        <v>103</v>
      </c>
      <c r="AC97" s="70" t="s">
        <v>103</v>
      </c>
      <c r="AD97" s="71">
        <f>V97</f>
        <v>0</v>
      </c>
      <c r="AE97" s="72" t="s">
        <v>103</v>
      </c>
    </row>
    <row r="98" spans="1:31" ht="15.75" thickBot="1">
      <c r="A98" s="184" t="s">
        <v>53</v>
      </c>
      <c r="B98" s="204"/>
      <c r="C98" s="204"/>
      <c r="D98" s="185"/>
      <c r="E98" s="20">
        <v>120</v>
      </c>
      <c r="F98" s="108"/>
      <c r="G98" s="109"/>
      <c r="H98" s="49">
        <f>I98+N99</f>
        <v>13574673.66</v>
      </c>
      <c r="I98" s="50">
        <f>I105</f>
        <v>12964815.800000001</v>
      </c>
      <c r="J98" s="114" t="s">
        <v>103</v>
      </c>
      <c r="K98" s="115"/>
      <c r="L98" s="51" t="s">
        <v>103</v>
      </c>
      <c r="M98" s="52"/>
      <c r="N98" s="53"/>
      <c r="O98" s="54"/>
      <c r="P98" s="73"/>
      <c r="Q98" s="74"/>
      <c r="R98" s="253"/>
      <c r="S98" s="254"/>
      <c r="T98" s="75"/>
      <c r="U98" s="70"/>
      <c r="V98" s="71"/>
      <c r="W98" s="72"/>
      <c r="X98" s="73"/>
      <c r="Y98" s="74"/>
      <c r="Z98" s="253"/>
      <c r="AA98" s="254"/>
      <c r="AB98" s="75"/>
      <c r="AC98" s="70"/>
      <c r="AD98" s="71"/>
      <c r="AE98" s="72"/>
    </row>
    <row r="99" spans="1:31" ht="15.75" customHeight="1" thickBot="1">
      <c r="A99" s="184" t="s">
        <v>54</v>
      </c>
      <c r="B99" s="204"/>
      <c r="C99" s="204"/>
      <c r="D99" s="185"/>
      <c r="E99" s="11">
        <v>130</v>
      </c>
      <c r="F99" s="108"/>
      <c r="G99" s="109"/>
      <c r="H99" s="49"/>
      <c r="I99" s="50" t="s">
        <v>103</v>
      </c>
      <c r="J99" s="114" t="s">
        <v>103</v>
      </c>
      <c r="K99" s="115"/>
      <c r="L99" s="51" t="s">
        <v>103</v>
      </c>
      <c r="M99" s="52"/>
      <c r="N99" s="53">
        <f>N106</f>
        <v>609857.86</v>
      </c>
      <c r="O99" s="54"/>
      <c r="P99" s="73">
        <f>Q99+V99</f>
        <v>13616850.050000001</v>
      </c>
      <c r="Q99" s="74">
        <f>Q106</f>
        <v>13006992.190000001</v>
      </c>
      <c r="R99" s="253" t="s">
        <v>103</v>
      </c>
      <c r="S99" s="254"/>
      <c r="T99" s="75" t="s">
        <v>103</v>
      </c>
      <c r="U99" s="70">
        <f>M99</f>
        <v>0</v>
      </c>
      <c r="V99" s="71">
        <f>V106</f>
        <v>609857.86</v>
      </c>
      <c r="W99" s="71">
        <f>W106</f>
        <v>0</v>
      </c>
      <c r="X99" s="73">
        <f>P99</f>
        <v>13616850.050000001</v>
      </c>
      <c r="Y99" s="74">
        <f>Q99</f>
        <v>13006992.190000001</v>
      </c>
      <c r="Z99" s="253" t="s">
        <v>103</v>
      </c>
      <c r="AA99" s="254"/>
      <c r="AB99" s="75" t="s">
        <v>103</v>
      </c>
      <c r="AC99" s="70">
        <f>U99</f>
        <v>0</v>
      </c>
      <c r="AD99" s="71">
        <f>V99</f>
        <v>609857.86</v>
      </c>
      <c r="AE99" s="72"/>
    </row>
    <row r="100" spans="1:31" ht="36" customHeight="1" thickBot="1">
      <c r="A100" s="119" t="s">
        <v>55</v>
      </c>
      <c r="B100" s="120"/>
      <c r="C100" s="120"/>
      <c r="D100" s="121"/>
      <c r="E100" s="11">
        <v>140</v>
      </c>
      <c r="F100" s="108"/>
      <c r="G100" s="109"/>
      <c r="H100" s="49"/>
      <c r="I100" s="50" t="s">
        <v>103</v>
      </c>
      <c r="J100" s="114" t="s">
        <v>103</v>
      </c>
      <c r="K100" s="115"/>
      <c r="L100" s="51" t="s">
        <v>103</v>
      </c>
      <c r="M100" s="52" t="s">
        <v>103</v>
      </c>
      <c r="N100" s="53"/>
      <c r="O100" s="54" t="s">
        <v>103</v>
      </c>
      <c r="P100" s="73"/>
      <c r="Q100" s="74" t="s">
        <v>103</v>
      </c>
      <c r="R100" s="253" t="s">
        <v>103</v>
      </c>
      <c r="S100" s="254"/>
      <c r="T100" s="75" t="s">
        <v>103</v>
      </c>
      <c r="U100" s="70" t="s">
        <v>103</v>
      </c>
      <c r="V100" s="71">
        <f>N100</f>
        <v>0</v>
      </c>
      <c r="W100" s="72" t="s">
        <v>103</v>
      </c>
      <c r="X100" s="73"/>
      <c r="Y100" s="74" t="s">
        <v>103</v>
      </c>
      <c r="Z100" s="253" t="s">
        <v>103</v>
      </c>
      <c r="AA100" s="254"/>
      <c r="AB100" s="75" t="s">
        <v>103</v>
      </c>
      <c r="AC100" s="70" t="s">
        <v>103</v>
      </c>
      <c r="AD100" s="71">
        <f>V100</f>
        <v>0</v>
      </c>
      <c r="AE100" s="72" t="s">
        <v>103</v>
      </c>
    </row>
    <row r="101" spans="1:31" ht="79.5" customHeight="1" thickBot="1">
      <c r="A101" s="119" t="s">
        <v>56</v>
      </c>
      <c r="B101" s="120"/>
      <c r="C101" s="120"/>
      <c r="D101" s="121"/>
      <c r="E101" s="11">
        <v>150</v>
      </c>
      <c r="F101" s="108"/>
      <c r="G101" s="109"/>
      <c r="H101" s="49">
        <f>J101</f>
        <v>190098.83</v>
      </c>
      <c r="I101" s="50" t="s">
        <v>103</v>
      </c>
      <c r="J101" s="114">
        <f>J105</f>
        <v>190098.83</v>
      </c>
      <c r="K101" s="115"/>
      <c r="L101" s="51"/>
      <c r="M101" s="52" t="s">
        <v>103</v>
      </c>
      <c r="N101" s="53"/>
      <c r="O101" s="54" t="s">
        <v>103</v>
      </c>
      <c r="P101" s="73"/>
      <c r="Q101" s="74" t="s">
        <v>103</v>
      </c>
      <c r="R101" s="253" t="s">
        <v>103</v>
      </c>
      <c r="S101" s="254"/>
      <c r="T101" s="75" t="s">
        <v>103</v>
      </c>
      <c r="U101" s="70" t="s">
        <v>103</v>
      </c>
      <c r="V101" s="71">
        <f>N101</f>
        <v>0</v>
      </c>
      <c r="W101" s="72" t="s">
        <v>103</v>
      </c>
      <c r="X101" s="73"/>
      <c r="Y101" s="74" t="s">
        <v>103</v>
      </c>
      <c r="Z101" s="253" t="s">
        <v>103</v>
      </c>
      <c r="AA101" s="254"/>
      <c r="AB101" s="75" t="s">
        <v>103</v>
      </c>
      <c r="AC101" s="70" t="s">
        <v>103</v>
      </c>
      <c r="AD101" s="71">
        <f>V101</f>
        <v>0</v>
      </c>
      <c r="AE101" s="72" t="s">
        <v>103</v>
      </c>
    </row>
    <row r="102" spans="1:31" ht="35.25" customHeight="1" thickBot="1">
      <c r="A102" s="119" t="s">
        <v>57</v>
      </c>
      <c r="B102" s="120"/>
      <c r="C102" s="120"/>
      <c r="D102" s="121"/>
      <c r="E102" s="11">
        <v>160</v>
      </c>
      <c r="F102" s="108"/>
      <c r="G102" s="109"/>
      <c r="H102" s="49"/>
      <c r="I102" s="50" t="s">
        <v>103</v>
      </c>
      <c r="J102" s="114" t="s">
        <v>103</v>
      </c>
      <c r="K102" s="115"/>
      <c r="L102" s="51" t="s">
        <v>103</v>
      </c>
      <c r="M102" s="52" t="s">
        <v>103</v>
      </c>
      <c r="N102" s="53" t="s">
        <v>103</v>
      </c>
      <c r="O102" s="54" t="s">
        <v>103</v>
      </c>
      <c r="P102" s="73">
        <f>R102+T102</f>
        <v>349669.2</v>
      </c>
      <c r="Q102" s="74" t="s">
        <v>103</v>
      </c>
      <c r="R102" s="253">
        <f>R106</f>
        <v>349669.2</v>
      </c>
      <c r="S102" s="254"/>
      <c r="T102" s="75">
        <f>L101</f>
        <v>0</v>
      </c>
      <c r="U102" s="70" t="s">
        <v>103</v>
      </c>
      <c r="V102" s="71" t="s">
        <v>103</v>
      </c>
      <c r="W102" s="72" t="s">
        <v>103</v>
      </c>
      <c r="X102" s="73">
        <f>P102</f>
        <v>349669.2</v>
      </c>
      <c r="Y102" s="74" t="s">
        <v>103</v>
      </c>
      <c r="Z102" s="253">
        <f>R102</f>
        <v>349669.2</v>
      </c>
      <c r="AA102" s="254"/>
      <c r="AB102" s="75">
        <f>T102</f>
        <v>0</v>
      </c>
      <c r="AC102" s="70" t="s">
        <v>103</v>
      </c>
      <c r="AD102" s="71" t="s">
        <v>103</v>
      </c>
      <c r="AE102" s="72" t="s">
        <v>103</v>
      </c>
    </row>
    <row r="103" spans="1:31" ht="15.75" customHeight="1" thickBot="1">
      <c r="A103" s="119" t="s">
        <v>58</v>
      </c>
      <c r="B103" s="120"/>
      <c r="C103" s="120"/>
      <c r="D103" s="121"/>
      <c r="E103" s="11">
        <v>180</v>
      </c>
      <c r="F103" s="108" t="s">
        <v>103</v>
      </c>
      <c r="G103" s="109"/>
      <c r="H103" s="49"/>
      <c r="I103" s="50" t="s">
        <v>103</v>
      </c>
      <c r="J103" s="114" t="s">
        <v>103</v>
      </c>
      <c r="K103" s="115"/>
      <c r="L103" s="51" t="s">
        <v>103</v>
      </c>
      <c r="M103" s="52" t="s">
        <v>103</v>
      </c>
      <c r="N103" s="53"/>
      <c r="O103" s="54"/>
      <c r="P103" s="73"/>
      <c r="Q103" s="74" t="s">
        <v>103</v>
      </c>
      <c r="R103" s="253" t="s">
        <v>103</v>
      </c>
      <c r="S103" s="254"/>
      <c r="T103" s="75" t="s">
        <v>103</v>
      </c>
      <c r="U103" s="70" t="s">
        <v>103</v>
      </c>
      <c r="V103" s="71"/>
      <c r="W103" s="72"/>
      <c r="X103" s="73"/>
      <c r="Y103" s="74" t="s">
        <v>103</v>
      </c>
      <c r="Z103" s="253" t="s">
        <v>103</v>
      </c>
      <c r="AA103" s="254"/>
      <c r="AB103" s="75" t="s">
        <v>103</v>
      </c>
      <c r="AC103" s="70" t="s">
        <v>103</v>
      </c>
      <c r="AD103" s="71"/>
      <c r="AE103" s="72"/>
    </row>
    <row r="104" spans="1:31" ht="15.75" customHeight="1" thickBot="1">
      <c r="A104" s="314"/>
      <c r="B104" s="315"/>
      <c r="C104" s="315"/>
      <c r="D104" s="316"/>
      <c r="E104" s="24"/>
      <c r="F104" s="108"/>
      <c r="G104" s="109"/>
      <c r="H104" s="49"/>
      <c r="I104" s="50"/>
      <c r="J104" s="114"/>
      <c r="K104" s="115"/>
      <c r="L104" s="51"/>
      <c r="M104" s="52" t="s">
        <v>103</v>
      </c>
      <c r="N104" s="53"/>
      <c r="O104" s="54" t="s">
        <v>103</v>
      </c>
      <c r="P104" s="73"/>
      <c r="Q104" s="74" t="s">
        <v>103</v>
      </c>
      <c r="R104" s="253" t="s">
        <v>103</v>
      </c>
      <c r="S104" s="254"/>
      <c r="T104" s="75" t="s">
        <v>103</v>
      </c>
      <c r="U104" s="70" t="s">
        <v>103</v>
      </c>
      <c r="V104" s="71"/>
      <c r="W104" s="72" t="s">
        <v>103</v>
      </c>
      <c r="X104" s="73"/>
      <c r="Y104" s="74" t="s">
        <v>103</v>
      </c>
      <c r="Z104" s="253" t="s">
        <v>103</v>
      </c>
      <c r="AA104" s="254"/>
      <c r="AB104" s="75" t="s">
        <v>103</v>
      </c>
      <c r="AC104" s="70" t="s">
        <v>103</v>
      </c>
      <c r="AD104" s="71"/>
      <c r="AE104" s="72" t="s">
        <v>103</v>
      </c>
    </row>
    <row r="105" spans="1:31" ht="19.5" thickBot="1">
      <c r="A105" s="226" t="s">
        <v>59</v>
      </c>
      <c r="B105" s="227"/>
      <c r="C105" s="227"/>
      <c r="D105" s="228"/>
      <c r="E105" s="11">
        <v>200</v>
      </c>
      <c r="F105" s="116" t="s">
        <v>124</v>
      </c>
      <c r="G105" s="117"/>
      <c r="H105" s="49">
        <f>I105+J105+N106</f>
        <v>13764772.49</v>
      </c>
      <c r="I105" s="50">
        <f>I107+I108+I110+I115+I112+I114</f>
        <v>12964815.800000001</v>
      </c>
      <c r="J105" s="114">
        <f>J107+J108+J110+J112+J114+J115</f>
        <v>190098.83</v>
      </c>
      <c r="K105" s="115"/>
      <c r="L105" s="51">
        <f>L107+L108+L110+L112+L114+L115</f>
        <v>0</v>
      </c>
      <c r="M105" s="52"/>
      <c r="N105" s="53"/>
      <c r="O105" s="54"/>
      <c r="P105" s="73"/>
      <c r="Q105" s="74"/>
      <c r="R105" s="253"/>
      <c r="S105" s="254"/>
      <c r="T105" s="75"/>
      <c r="U105" s="70"/>
      <c r="V105" s="71"/>
      <c r="W105" s="72"/>
      <c r="X105" s="73"/>
      <c r="Y105" s="74"/>
      <c r="Z105" s="253"/>
      <c r="AA105" s="254"/>
      <c r="AB105" s="75"/>
      <c r="AC105" s="70"/>
      <c r="AD105" s="71"/>
      <c r="AE105" s="72"/>
    </row>
    <row r="106" spans="1:31" ht="19.5" customHeight="1" thickBot="1">
      <c r="A106" s="119" t="s">
        <v>60</v>
      </c>
      <c r="B106" s="120"/>
      <c r="C106" s="120"/>
      <c r="D106" s="121"/>
      <c r="E106" s="11">
        <v>210</v>
      </c>
      <c r="F106" s="108"/>
      <c r="G106" s="109"/>
      <c r="H106" s="49"/>
      <c r="I106" s="50"/>
      <c r="J106" s="114"/>
      <c r="K106" s="115"/>
      <c r="L106" s="51"/>
      <c r="M106" s="51">
        <f>M108+M109+M111+M113+M115+M116</f>
        <v>0</v>
      </c>
      <c r="N106" s="51">
        <f>N108+N109+N111+N113+N115+N116</f>
        <v>609857.86</v>
      </c>
      <c r="O106" s="54"/>
      <c r="P106" s="73">
        <f t="shared" ref="P106:P115" si="0">Q106+R106+T106+U106+V106</f>
        <v>13966519.25</v>
      </c>
      <c r="Q106" s="74">
        <f>Q108+Q109+Q111+Q113+Q115+Q116</f>
        <v>13006992.190000001</v>
      </c>
      <c r="R106" s="253">
        <f>R108+R109+R111+R113+R115+R116</f>
        <v>349669.2</v>
      </c>
      <c r="S106" s="254"/>
      <c r="T106" s="74">
        <f>T108+T109+T111+T113+T115+T116</f>
        <v>0</v>
      </c>
      <c r="U106" s="74">
        <f>U108+U109+U111+U113+U115+U116</f>
        <v>0</v>
      </c>
      <c r="V106" s="74">
        <f>V108+V109+V111+V113+V115+V116</f>
        <v>609857.86</v>
      </c>
      <c r="W106" s="72"/>
      <c r="X106" s="73">
        <f>P106</f>
        <v>13966519.25</v>
      </c>
      <c r="Y106" s="74">
        <f>Q106</f>
        <v>13006992.190000001</v>
      </c>
      <c r="Z106" s="253">
        <f>R106</f>
        <v>349669.2</v>
      </c>
      <c r="AA106" s="254"/>
      <c r="AB106" s="75">
        <f>T106</f>
        <v>0</v>
      </c>
      <c r="AC106" s="70">
        <f>U106</f>
        <v>0</v>
      </c>
      <c r="AD106" s="74">
        <f>AD107+AD116+AD111</f>
        <v>609857.86</v>
      </c>
      <c r="AE106" s="72"/>
    </row>
    <row r="107" spans="1:31" ht="33" customHeight="1" thickBot="1">
      <c r="A107" s="119" t="s">
        <v>61</v>
      </c>
      <c r="B107" s="120"/>
      <c r="C107" s="120"/>
      <c r="D107" s="121"/>
      <c r="E107" s="11">
        <v>211</v>
      </c>
      <c r="F107" s="116" t="s">
        <v>126</v>
      </c>
      <c r="G107" s="117"/>
      <c r="H107" s="49">
        <f>I107+J107+L107+M108+N108</f>
        <v>10801725.66</v>
      </c>
      <c r="I107" s="76">
        <v>10787771.73</v>
      </c>
      <c r="J107" s="114">
        <v>13953.93</v>
      </c>
      <c r="K107" s="115"/>
      <c r="L107" s="51"/>
      <c r="M107" s="52"/>
      <c r="N107" s="50"/>
      <c r="O107" s="54"/>
      <c r="P107" s="73"/>
      <c r="Q107" s="74"/>
      <c r="R107" s="253"/>
      <c r="S107" s="254"/>
      <c r="T107" s="75"/>
      <c r="U107" s="70"/>
      <c r="V107" s="74"/>
      <c r="W107" s="72"/>
      <c r="X107" s="73"/>
      <c r="Y107" s="74"/>
      <c r="Z107" s="253"/>
      <c r="AA107" s="254"/>
      <c r="AB107" s="75"/>
      <c r="AC107" s="70"/>
      <c r="AD107" s="74"/>
      <c r="AE107" s="72"/>
    </row>
    <row r="108" spans="1:31" ht="35.25" customHeight="1" thickBot="1">
      <c r="A108" s="119" t="s">
        <v>62</v>
      </c>
      <c r="B108" s="120"/>
      <c r="C108" s="120"/>
      <c r="D108" s="121"/>
      <c r="E108" s="11">
        <v>220</v>
      </c>
      <c r="F108" s="116" t="s">
        <v>126</v>
      </c>
      <c r="G108" s="117"/>
      <c r="H108" s="49">
        <f>I108+J108+L108+M109+N109</f>
        <v>27660</v>
      </c>
      <c r="I108" s="76">
        <v>780</v>
      </c>
      <c r="J108" s="114">
        <f>527166-40508-459778</f>
        <v>26880</v>
      </c>
      <c r="K108" s="115"/>
      <c r="L108" s="51"/>
      <c r="M108" s="52"/>
      <c r="N108" s="53"/>
      <c r="O108" s="54"/>
      <c r="P108" s="73">
        <f t="shared" si="0"/>
        <v>10811309.030000001</v>
      </c>
      <c r="Q108" s="74">
        <f>I107</f>
        <v>10787771.73</v>
      </c>
      <c r="R108" s="253">
        <f>J107+7360.5+2222.87</f>
        <v>23537.3</v>
      </c>
      <c r="S108" s="254"/>
      <c r="T108" s="75">
        <f>L107</f>
        <v>0</v>
      </c>
      <c r="U108" s="70">
        <f>M108</f>
        <v>0</v>
      </c>
      <c r="V108" s="71">
        <f>N108</f>
        <v>0</v>
      </c>
      <c r="W108" s="72"/>
      <c r="X108" s="73">
        <f t="shared" ref="X108:Z109" si="1">P108</f>
        <v>10811309.030000001</v>
      </c>
      <c r="Y108" s="74">
        <f t="shared" si="1"/>
        <v>10787771.73</v>
      </c>
      <c r="Z108" s="253">
        <f t="shared" si="1"/>
        <v>23537.3</v>
      </c>
      <c r="AA108" s="254"/>
      <c r="AB108" s="75">
        <f t="shared" ref="AB108:AD109" si="2">T108</f>
        <v>0</v>
      </c>
      <c r="AC108" s="70">
        <f t="shared" si="2"/>
        <v>0</v>
      </c>
      <c r="AD108" s="71">
        <f t="shared" si="2"/>
        <v>0</v>
      </c>
      <c r="AE108" s="72"/>
    </row>
    <row r="109" spans="1:31" ht="30" customHeight="1" thickBot="1">
      <c r="A109" s="175" t="s">
        <v>63</v>
      </c>
      <c r="B109" s="176"/>
      <c r="C109" s="176"/>
      <c r="D109" s="177"/>
      <c r="E109" s="20"/>
      <c r="F109" s="116"/>
      <c r="G109" s="117"/>
      <c r="H109" s="49"/>
      <c r="I109" s="76"/>
      <c r="J109" s="114"/>
      <c r="K109" s="115"/>
      <c r="L109" s="51"/>
      <c r="M109" s="52"/>
      <c r="N109" s="53"/>
      <c r="O109" s="54"/>
      <c r="P109" s="73">
        <f t="shared" si="0"/>
        <v>27660</v>
      </c>
      <c r="Q109" s="74">
        <f>I108</f>
        <v>780</v>
      </c>
      <c r="R109" s="253">
        <f>J108</f>
        <v>26880</v>
      </c>
      <c r="S109" s="254"/>
      <c r="T109" s="75">
        <f>L108</f>
        <v>0</v>
      </c>
      <c r="U109" s="70">
        <f>M109</f>
        <v>0</v>
      </c>
      <c r="V109" s="71">
        <f t="shared" ref="V109:V115" si="3">N109</f>
        <v>0</v>
      </c>
      <c r="W109" s="72"/>
      <c r="X109" s="73">
        <f t="shared" si="1"/>
        <v>27660</v>
      </c>
      <c r="Y109" s="74">
        <f t="shared" si="1"/>
        <v>780</v>
      </c>
      <c r="Z109" s="253">
        <f t="shared" si="1"/>
        <v>26880</v>
      </c>
      <c r="AA109" s="254"/>
      <c r="AB109" s="75">
        <f t="shared" si="2"/>
        <v>0</v>
      </c>
      <c r="AC109" s="70">
        <f t="shared" si="2"/>
        <v>0</v>
      </c>
      <c r="AD109" s="71">
        <f t="shared" si="2"/>
        <v>0</v>
      </c>
      <c r="AE109" s="72"/>
    </row>
    <row r="110" spans="1:31" ht="15.75" thickBot="1">
      <c r="A110" s="119" t="s">
        <v>64</v>
      </c>
      <c r="B110" s="120"/>
      <c r="C110" s="120"/>
      <c r="D110" s="121"/>
      <c r="E110" s="11">
        <v>230</v>
      </c>
      <c r="F110" s="116" t="s">
        <v>126</v>
      </c>
      <c r="G110" s="117"/>
      <c r="H110" s="49">
        <f>I110+J110+L110+M111+N111</f>
        <v>13833.08</v>
      </c>
      <c r="I110" s="76">
        <v>13833.08</v>
      </c>
      <c r="J110" s="114"/>
      <c r="K110" s="115"/>
      <c r="L110" s="51"/>
      <c r="M110" s="52"/>
      <c r="N110" s="53"/>
      <c r="O110" s="54"/>
      <c r="P110" s="73"/>
      <c r="Q110" s="74"/>
      <c r="R110" s="253"/>
      <c r="S110" s="254"/>
      <c r="T110" s="75"/>
      <c r="U110" s="70"/>
      <c r="V110" s="71"/>
      <c r="W110" s="72"/>
      <c r="X110" s="73"/>
      <c r="Y110" s="74"/>
      <c r="Z110" s="253"/>
      <c r="AA110" s="254"/>
      <c r="AB110" s="75"/>
      <c r="AC110" s="70"/>
      <c r="AD110" s="71"/>
      <c r="AE110" s="72"/>
    </row>
    <row r="111" spans="1:31" ht="39.75" customHeight="1" thickBot="1">
      <c r="A111" s="175" t="s">
        <v>63</v>
      </c>
      <c r="B111" s="176"/>
      <c r="C111" s="176"/>
      <c r="D111" s="177"/>
      <c r="E111" s="11"/>
      <c r="F111" s="116"/>
      <c r="G111" s="117"/>
      <c r="H111" s="49"/>
      <c r="I111" s="76"/>
      <c r="J111" s="114"/>
      <c r="K111" s="115"/>
      <c r="L111" s="51"/>
      <c r="M111" s="52"/>
      <c r="N111" s="53"/>
      <c r="O111" s="54"/>
      <c r="P111" s="73">
        <f t="shared" si="0"/>
        <v>13833.08</v>
      </c>
      <c r="Q111" s="74">
        <f>I110</f>
        <v>13833.08</v>
      </c>
      <c r="R111" s="253">
        <f>J110</f>
        <v>0</v>
      </c>
      <c r="S111" s="254"/>
      <c r="T111" s="75">
        <f>L110</f>
        <v>0</v>
      </c>
      <c r="U111" s="70">
        <f>M111</f>
        <v>0</v>
      </c>
      <c r="V111" s="71">
        <f t="shared" si="3"/>
        <v>0</v>
      </c>
      <c r="W111" s="72"/>
      <c r="X111" s="73">
        <f>P111</f>
        <v>13833.08</v>
      </c>
      <c r="Y111" s="74">
        <f>Q111</f>
        <v>13833.08</v>
      </c>
      <c r="Z111" s="253">
        <f>R111</f>
        <v>0</v>
      </c>
      <c r="AA111" s="254"/>
      <c r="AB111" s="75">
        <f>T111</f>
        <v>0</v>
      </c>
      <c r="AC111" s="70">
        <f>U111</f>
        <v>0</v>
      </c>
      <c r="AD111" s="71">
        <f>V111</f>
        <v>0</v>
      </c>
      <c r="AE111" s="72"/>
    </row>
    <row r="112" spans="1:31" ht="15.75" thickBot="1">
      <c r="A112" s="119" t="s">
        <v>65</v>
      </c>
      <c r="B112" s="120"/>
      <c r="C112" s="120"/>
      <c r="D112" s="121"/>
      <c r="E112" s="11">
        <v>240</v>
      </c>
      <c r="F112" s="116"/>
      <c r="G112" s="117"/>
      <c r="H112" s="49">
        <f>I112+J112+L112+M113+N113</f>
        <v>0</v>
      </c>
      <c r="I112" s="76"/>
      <c r="J112" s="114"/>
      <c r="K112" s="115"/>
      <c r="L112" s="51"/>
      <c r="M112" s="52"/>
      <c r="N112" s="53"/>
      <c r="O112" s="54"/>
      <c r="P112" s="73"/>
      <c r="Q112" s="74"/>
      <c r="R112" s="253"/>
      <c r="S112" s="254"/>
      <c r="T112" s="75"/>
      <c r="U112" s="70"/>
      <c r="V112" s="71"/>
      <c r="W112" s="72"/>
      <c r="X112" s="73"/>
      <c r="Y112" s="74"/>
      <c r="Z112" s="253"/>
      <c r="AA112" s="254"/>
      <c r="AB112" s="75"/>
      <c r="AC112" s="70"/>
      <c r="AD112" s="71">
        <f>V112</f>
        <v>0</v>
      </c>
      <c r="AE112" s="72"/>
    </row>
    <row r="113" spans="1:31" ht="36" customHeight="1" thickBot="1">
      <c r="A113" s="119"/>
      <c r="B113" s="120"/>
      <c r="C113" s="120"/>
      <c r="D113" s="121"/>
      <c r="E113" s="11"/>
      <c r="F113" s="116"/>
      <c r="G113" s="117"/>
      <c r="H113" s="49"/>
      <c r="I113" s="76"/>
      <c r="J113" s="114"/>
      <c r="K113" s="115"/>
      <c r="L113" s="51"/>
      <c r="M113" s="52"/>
      <c r="N113" s="53"/>
      <c r="O113" s="54"/>
      <c r="P113" s="73">
        <f t="shared" si="0"/>
        <v>0</v>
      </c>
      <c r="Q113" s="74">
        <f>I112</f>
        <v>0</v>
      </c>
      <c r="R113" s="253">
        <f>J112</f>
        <v>0</v>
      </c>
      <c r="S113" s="254"/>
      <c r="T113" s="75">
        <f>L112</f>
        <v>0</v>
      </c>
      <c r="U113" s="70">
        <f>M113</f>
        <v>0</v>
      </c>
      <c r="V113" s="71">
        <f t="shared" si="3"/>
        <v>0</v>
      </c>
      <c r="W113" s="72"/>
      <c r="X113" s="73">
        <f>P113</f>
        <v>0</v>
      </c>
      <c r="Y113" s="74">
        <f>Q113</f>
        <v>0</v>
      </c>
      <c r="Z113" s="253">
        <f>R113</f>
        <v>0</v>
      </c>
      <c r="AA113" s="254"/>
      <c r="AB113" s="75">
        <f>T113</f>
        <v>0</v>
      </c>
      <c r="AC113" s="70">
        <f>U113</f>
        <v>0</v>
      </c>
      <c r="AD113" s="71">
        <f>V113</f>
        <v>0</v>
      </c>
      <c r="AE113" s="72"/>
    </row>
    <row r="114" spans="1:31" ht="15.75" thickBot="1">
      <c r="A114" s="119" t="s">
        <v>66</v>
      </c>
      <c r="B114" s="120"/>
      <c r="C114" s="120"/>
      <c r="D114" s="121"/>
      <c r="E114" s="11">
        <v>250</v>
      </c>
      <c r="F114" s="116"/>
      <c r="G114" s="117"/>
      <c r="H114" s="49">
        <f>I114+J114+L114+M115+N115</f>
        <v>0</v>
      </c>
      <c r="I114" s="76"/>
      <c r="J114" s="114"/>
      <c r="K114" s="115"/>
      <c r="L114" s="51"/>
      <c r="M114" s="52"/>
      <c r="N114" s="53"/>
      <c r="O114" s="54"/>
      <c r="P114" s="73"/>
      <c r="Q114" s="74"/>
      <c r="R114" s="253"/>
      <c r="S114" s="254"/>
      <c r="T114" s="75"/>
      <c r="U114" s="70"/>
      <c r="V114" s="71"/>
      <c r="W114" s="72"/>
      <c r="X114" s="73"/>
      <c r="Y114" s="74"/>
      <c r="Z114" s="253"/>
      <c r="AA114" s="254"/>
      <c r="AB114" s="75"/>
      <c r="AC114" s="70"/>
      <c r="AD114" s="71"/>
      <c r="AE114" s="72"/>
    </row>
    <row r="115" spans="1:31" ht="40.5" customHeight="1" thickBot="1">
      <c r="A115" s="119" t="s">
        <v>67</v>
      </c>
      <c r="B115" s="120"/>
      <c r="C115" s="120"/>
      <c r="D115" s="121"/>
      <c r="E115" s="11">
        <v>260</v>
      </c>
      <c r="F115" s="116" t="s">
        <v>126</v>
      </c>
      <c r="G115" s="117"/>
      <c r="H115" s="49">
        <f>I115+J115+L115+M116+N116</f>
        <v>2921553.7499999995</v>
      </c>
      <c r="I115" s="76">
        <f>1447990.4+714440.59</f>
        <v>2162430.9899999998</v>
      </c>
      <c r="J115" s="114">
        <f>150970.9-1706</f>
        <v>149264.9</v>
      </c>
      <c r="K115" s="115"/>
      <c r="L115" s="51"/>
      <c r="M115" s="52"/>
      <c r="N115" s="53"/>
      <c r="O115" s="54"/>
      <c r="P115" s="73">
        <f t="shared" si="0"/>
        <v>0</v>
      </c>
      <c r="Q115" s="74">
        <f>I114</f>
        <v>0</v>
      </c>
      <c r="R115" s="253">
        <f>J114</f>
        <v>0</v>
      </c>
      <c r="S115" s="254"/>
      <c r="T115" s="75">
        <f>L114</f>
        <v>0</v>
      </c>
      <c r="U115" s="70">
        <f>M115</f>
        <v>0</v>
      </c>
      <c r="V115" s="71">
        <f t="shared" si="3"/>
        <v>0</v>
      </c>
      <c r="W115" s="72"/>
      <c r="X115" s="73">
        <f t="shared" ref="X115:Z116" si="4">P115</f>
        <v>0</v>
      </c>
      <c r="Y115" s="74">
        <f t="shared" si="4"/>
        <v>0</v>
      </c>
      <c r="Z115" s="253">
        <f t="shared" si="4"/>
        <v>0</v>
      </c>
      <c r="AA115" s="254"/>
      <c r="AB115" s="75">
        <f t="shared" ref="AB115:AD116" si="5">T115</f>
        <v>0</v>
      </c>
      <c r="AC115" s="70">
        <f t="shared" si="5"/>
        <v>0</v>
      </c>
      <c r="AD115" s="71">
        <f t="shared" si="5"/>
        <v>0</v>
      </c>
      <c r="AE115" s="72"/>
    </row>
    <row r="116" spans="1:31" ht="43.5" customHeight="1" thickBot="1">
      <c r="A116" s="119"/>
      <c r="B116" s="120"/>
      <c r="C116" s="120"/>
      <c r="D116" s="121"/>
      <c r="E116" s="11"/>
      <c r="F116" s="108"/>
      <c r="G116" s="109"/>
      <c r="H116" s="21"/>
      <c r="I116" s="22"/>
      <c r="J116" s="112"/>
      <c r="K116" s="113"/>
      <c r="L116" s="23"/>
      <c r="M116" s="52"/>
      <c r="N116" s="53">
        <v>609857.86</v>
      </c>
      <c r="O116" s="54"/>
      <c r="P116" s="73">
        <f>Q116+R116+T116+U116+V116</f>
        <v>3113717.1399999997</v>
      </c>
      <c r="Q116" s="74">
        <f>I115+42176.39</f>
        <v>2204607.38</v>
      </c>
      <c r="R116" s="253">
        <f>J115+123978.88+13975.24+12032.88</f>
        <v>299251.90000000002</v>
      </c>
      <c r="S116" s="254"/>
      <c r="T116" s="75">
        <f>L115</f>
        <v>0</v>
      </c>
      <c r="U116" s="70">
        <f>M116</f>
        <v>0</v>
      </c>
      <c r="V116" s="71">
        <f>N116</f>
        <v>609857.86</v>
      </c>
      <c r="W116" s="72"/>
      <c r="X116" s="73">
        <f t="shared" si="4"/>
        <v>3113717.1399999997</v>
      </c>
      <c r="Y116" s="74">
        <f t="shared" si="4"/>
        <v>2204607.38</v>
      </c>
      <c r="Z116" s="253">
        <f t="shared" si="4"/>
        <v>299251.90000000002</v>
      </c>
      <c r="AA116" s="254"/>
      <c r="AB116" s="75">
        <f t="shared" si="5"/>
        <v>0</v>
      </c>
      <c r="AC116" s="70">
        <f t="shared" si="5"/>
        <v>0</v>
      </c>
      <c r="AD116" s="71">
        <f t="shared" si="5"/>
        <v>609857.86</v>
      </c>
      <c r="AE116" s="72"/>
    </row>
    <row r="117" spans="1:31" ht="15.75" thickBot="1">
      <c r="A117" s="119"/>
      <c r="B117" s="120"/>
      <c r="C117" s="120"/>
      <c r="D117" s="121"/>
      <c r="E117" s="11"/>
      <c r="F117" s="108"/>
      <c r="G117" s="109"/>
      <c r="H117" s="21"/>
      <c r="I117" s="22"/>
      <c r="J117" s="112"/>
      <c r="K117" s="113"/>
      <c r="L117" s="23"/>
      <c r="M117" s="19"/>
      <c r="N117" s="16"/>
      <c r="O117" s="17"/>
      <c r="P117" s="77"/>
      <c r="Q117" s="78"/>
      <c r="R117" s="301"/>
      <c r="S117" s="302"/>
      <c r="T117" s="79"/>
      <c r="U117" s="80"/>
      <c r="V117" s="65"/>
      <c r="W117" s="66"/>
      <c r="X117" s="21"/>
      <c r="Y117" s="22"/>
      <c r="Z117" s="299"/>
      <c r="AA117" s="300"/>
      <c r="AB117" s="23"/>
      <c r="AC117" s="19"/>
      <c r="AD117" s="16"/>
      <c r="AE117" s="17"/>
    </row>
    <row r="118" spans="1:31" ht="19.5" thickBot="1">
      <c r="A118" s="226" t="s">
        <v>68</v>
      </c>
      <c r="B118" s="227"/>
      <c r="C118" s="227"/>
      <c r="D118" s="228"/>
      <c r="E118" s="25">
        <v>300</v>
      </c>
      <c r="F118" s="108" t="s">
        <v>103</v>
      </c>
      <c r="G118" s="109"/>
      <c r="H118" s="21"/>
      <c r="I118" s="22"/>
      <c r="J118" s="112"/>
      <c r="K118" s="113"/>
      <c r="L118" s="23"/>
      <c r="M118" s="19"/>
      <c r="N118" s="16"/>
      <c r="O118" s="17"/>
      <c r="P118" s="77"/>
      <c r="Q118" s="78"/>
      <c r="R118" s="301"/>
      <c r="S118" s="302"/>
      <c r="T118" s="79"/>
      <c r="U118" s="80"/>
      <c r="V118" s="65"/>
      <c r="W118" s="66"/>
      <c r="X118" s="21"/>
      <c r="Y118" s="22"/>
      <c r="Z118" s="299"/>
      <c r="AA118" s="300"/>
      <c r="AB118" s="23"/>
      <c r="AC118" s="19"/>
      <c r="AD118" s="16"/>
      <c r="AE118" s="17"/>
    </row>
    <row r="119" spans="1:31" ht="45" customHeight="1" thickBot="1">
      <c r="A119" s="119" t="s">
        <v>69</v>
      </c>
      <c r="B119" s="120"/>
      <c r="C119" s="120"/>
      <c r="D119" s="121"/>
      <c r="E119" s="11">
        <v>310</v>
      </c>
      <c r="F119" s="108"/>
      <c r="G119" s="109"/>
      <c r="H119" s="21"/>
      <c r="I119" s="22"/>
      <c r="J119" s="112"/>
      <c r="K119" s="113"/>
      <c r="L119" s="23"/>
      <c r="M119" s="19"/>
      <c r="N119" s="16"/>
      <c r="O119" s="17"/>
      <c r="P119" s="77"/>
      <c r="Q119" s="78"/>
      <c r="R119" s="301"/>
      <c r="S119" s="302"/>
      <c r="T119" s="79"/>
      <c r="U119" s="80"/>
      <c r="V119" s="65"/>
      <c r="W119" s="66"/>
      <c r="X119" s="21"/>
      <c r="Y119" s="22"/>
      <c r="Z119" s="299"/>
      <c r="AA119" s="300"/>
      <c r="AB119" s="23"/>
      <c r="AC119" s="19"/>
      <c r="AD119" s="16"/>
      <c r="AE119" s="17"/>
    </row>
    <row r="120" spans="1:31" ht="41.25" customHeight="1" thickBot="1">
      <c r="A120" s="119" t="s">
        <v>70</v>
      </c>
      <c r="B120" s="120"/>
      <c r="C120" s="120"/>
      <c r="D120" s="121"/>
      <c r="E120" s="11">
        <v>320</v>
      </c>
      <c r="F120" s="108"/>
      <c r="G120" s="109"/>
      <c r="H120" s="21"/>
      <c r="I120" s="22"/>
      <c r="J120" s="112"/>
      <c r="K120" s="113"/>
      <c r="L120" s="23"/>
      <c r="M120" s="19"/>
      <c r="N120" s="16"/>
      <c r="O120" s="17"/>
      <c r="P120" s="77"/>
      <c r="Q120" s="78"/>
      <c r="R120" s="301"/>
      <c r="S120" s="302"/>
      <c r="T120" s="79"/>
      <c r="U120" s="80"/>
      <c r="V120" s="65"/>
      <c r="W120" s="66"/>
      <c r="X120" s="21"/>
      <c r="Y120" s="22"/>
      <c r="Z120" s="299"/>
      <c r="AA120" s="300"/>
      <c r="AB120" s="23"/>
      <c r="AC120" s="19"/>
      <c r="AD120" s="16"/>
      <c r="AE120" s="17"/>
    </row>
    <row r="121" spans="1:31" ht="28.5" customHeight="1" thickBot="1">
      <c r="A121" s="226" t="s">
        <v>71</v>
      </c>
      <c r="B121" s="227"/>
      <c r="C121" s="227"/>
      <c r="D121" s="228"/>
      <c r="E121" s="25">
        <v>400</v>
      </c>
      <c r="F121" s="267"/>
      <c r="G121" s="268"/>
      <c r="H121" s="26"/>
      <c r="I121" s="27"/>
      <c r="J121" s="110"/>
      <c r="K121" s="111"/>
      <c r="L121" s="28"/>
      <c r="M121" s="19"/>
      <c r="N121" s="16"/>
      <c r="O121" s="17"/>
      <c r="P121" s="77"/>
      <c r="Q121" s="78"/>
      <c r="R121" s="301"/>
      <c r="S121" s="302"/>
      <c r="T121" s="79"/>
      <c r="U121" s="80"/>
      <c r="V121" s="65"/>
      <c r="W121" s="66"/>
      <c r="X121" s="21"/>
      <c r="Y121" s="22"/>
      <c r="Z121" s="299"/>
      <c r="AA121" s="300"/>
      <c r="AB121" s="23"/>
      <c r="AC121" s="19"/>
      <c r="AD121" s="16"/>
      <c r="AE121" s="17"/>
    </row>
    <row r="122" spans="1:31" ht="45" customHeight="1" thickBot="1">
      <c r="A122" s="119" t="s">
        <v>72</v>
      </c>
      <c r="B122" s="120"/>
      <c r="C122" s="120"/>
      <c r="D122" s="121"/>
      <c r="E122" s="11">
        <v>410</v>
      </c>
      <c r="F122" s="108"/>
      <c r="G122" s="109"/>
      <c r="H122" s="21"/>
      <c r="I122" s="22"/>
      <c r="J122" s="112"/>
      <c r="K122" s="113"/>
      <c r="L122" s="23"/>
      <c r="M122" s="29"/>
      <c r="N122" s="30"/>
      <c r="O122" s="31"/>
      <c r="P122" s="81"/>
      <c r="Q122" s="82"/>
      <c r="R122" s="312"/>
      <c r="S122" s="313"/>
      <c r="T122" s="83"/>
      <c r="U122" s="84"/>
      <c r="V122" s="85"/>
      <c r="W122" s="86"/>
      <c r="X122" s="26"/>
      <c r="Y122" s="27"/>
      <c r="Z122" s="317"/>
      <c r="AA122" s="318"/>
      <c r="AB122" s="28"/>
      <c r="AC122" s="29"/>
      <c r="AD122" s="30"/>
      <c r="AE122" s="31"/>
    </row>
    <row r="123" spans="1:31" ht="49.5" customHeight="1" thickBot="1">
      <c r="A123" s="119" t="s">
        <v>73</v>
      </c>
      <c r="B123" s="120"/>
      <c r="C123" s="120"/>
      <c r="D123" s="121"/>
      <c r="E123" s="11">
        <v>420</v>
      </c>
      <c r="F123" s="108"/>
      <c r="G123" s="109"/>
      <c r="H123" s="21"/>
      <c r="I123" s="22"/>
      <c r="J123" s="112"/>
      <c r="K123" s="113"/>
      <c r="L123" s="23"/>
      <c r="M123" s="19"/>
      <c r="N123" s="16"/>
      <c r="O123" s="17"/>
      <c r="P123" s="77"/>
      <c r="Q123" s="78"/>
      <c r="R123" s="301"/>
      <c r="S123" s="302"/>
      <c r="T123" s="79"/>
      <c r="U123" s="80"/>
      <c r="V123" s="65"/>
      <c r="W123" s="66"/>
      <c r="X123" s="21"/>
      <c r="Y123" s="22"/>
      <c r="Z123" s="299"/>
      <c r="AA123" s="300"/>
      <c r="AB123" s="23"/>
      <c r="AC123" s="19"/>
      <c r="AD123" s="16"/>
      <c r="AE123" s="17"/>
    </row>
    <row r="124" spans="1:31" ht="15.75" customHeight="1" thickBot="1">
      <c r="A124" s="226" t="s">
        <v>74</v>
      </c>
      <c r="B124" s="227"/>
      <c r="C124" s="227"/>
      <c r="D124" s="228"/>
      <c r="E124" s="25">
        <v>500</v>
      </c>
      <c r="F124" s="108" t="s">
        <v>103</v>
      </c>
      <c r="G124" s="109"/>
      <c r="H124" s="21"/>
      <c r="I124" s="22"/>
      <c r="J124" s="112"/>
      <c r="K124" s="113"/>
      <c r="L124" s="23"/>
      <c r="M124" s="19"/>
      <c r="N124" s="16"/>
      <c r="O124" s="17"/>
      <c r="P124" s="77"/>
      <c r="Q124" s="78"/>
      <c r="R124" s="301"/>
      <c r="S124" s="302"/>
      <c r="T124" s="79"/>
      <c r="U124" s="80"/>
      <c r="V124" s="65"/>
      <c r="W124" s="66"/>
      <c r="X124" s="21"/>
      <c r="Y124" s="22"/>
      <c r="Z124" s="299"/>
      <c r="AA124" s="300"/>
      <c r="AB124" s="23"/>
      <c r="AC124" s="19"/>
      <c r="AD124" s="16"/>
      <c r="AE124" s="17"/>
    </row>
    <row r="125" spans="1:31" ht="39" customHeight="1" thickBot="1">
      <c r="A125" s="226" t="s">
        <v>75</v>
      </c>
      <c r="B125" s="227"/>
      <c r="C125" s="227"/>
      <c r="D125" s="228"/>
      <c r="E125" s="25">
        <v>600</v>
      </c>
      <c r="F125" s="108" t="s">
        <v>103</v>
      </c>
      <c r="G125" s="109"/>
      <c r="H125" s="21"/>
      <c r="I125" s="22"/>
      <c r="J125" s="112"/>
      <c r="K125" s="113"/>
      <c r="L125" s="23"/>
      <c r="M125" s="19"/>
      <c r="N125" s="16"/>
      <c r="O125" s="17"/>
      <c r="P125" s="77"/>
      <c r="Q125" s="78"/>
      <c r="R125" s="301"/>
      <c r="S125" s="302"/>
      <c r="T125" s="79"/>
      <c r="U125" s="80"/>
      <c r="V125" s="65"/>
      <c r="W125" s="66"/>
      <c r="X125" s="21"/>
      <c r="Y125" s="22"/>
      <c r="Z125" s="299"/>
      <c r="AA125" s="300"/>
      <c r="AB125" s="23"/>
      <c r="AC125" s="19"/>
      <c r="AD125" s="16"/>
      <c r="AE125" s="17"/>
    </row>
    <row r="126" spans="1:31" ht="41.25" customHeight="1" thickBot="1">
      <c r="A126" s="101" t="s">
        <v>76</v>
      </c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19"/>
      <c r="N126" s="16"/>
      <c r="O126" s="17"/>
      <c r="P126" s="77"/>
      <c r="Q126" s="78"/>
      <c r="R126" s="301"/>
      <c r="S126" s="302"/>
      <c r="T126" s="79"/>
      <c r="U126" s="80"/>
      <c r="V126" s="65"/>
      <c r="W126" s="66"/>
      <c r="X126" s="21"/>
      <c r="Y126" s="22"/>
      <c r="Z126" s="299"/>
      <c r="AA126" s="300"/>
      <c r="AB126" s="23"/>
      <c r="AC126" s="19"/>
      <c r="AD126" s="16"/>
      <c r="AE126" s="17"/>
    </row>
    <row r="127" spans="1:31" ht="36.75" customHeight="1" thickBot="1">
      <c r="A127" s="101" t="s">
        <v>135</v>
      </c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59"/>
      <c r="Q127" s="59"/>
      <c r="R127" s="59"/>
      <c r="S127" s="59"/>
      <c r="T127" s="59"/>
      <c r="U127" s="59"/>
      <c r="V127" s="59"/>
      <c r="W127" s="59"/>
    </row>
    <row r="128" spans="1:31" ht="27.75" customHeight="1" thickBot="1">
      <c r="A128" s="303" t="s">
        <v>104</v>
      </c>
      <c r="B128" s="304"/>
      <c r="C128" s="304"/>
      <c r="D128" s="305"/>
      <c r="E128" s="290" t="s">
        <v>41</v>
      </c>
      <c r="F128" s="290" t="s">
        <v>77</v>
      </c>
      <c r="G128" s="96" t="s">
        <v>78</v>
      </c>
      <c r="H128" s="97"/>
      <c r="I128" s="97"/>
      <c r="J128" s="97"/>
      <c r="K128" s="97"/>
      <c r="L128" s="97"/>
      <c r="M128" s="99"/>
      <c r="N128" s="99"/>
      <c r="O128" s="99"/>
      <c r="P128" s="59"/>
      <c r="Q128" s="59"/>
      <c r="R128" s="59"/>
      <c r="S128" s="59"/>
      <c r="T128" s="59"/>
      <c r="U128" s="59"/>
      <c r="V128" s="59"/>
      <c r="W128" s="59"/>
    </row>
    <row r="129" spans="1:23" ht="31.5" customHeight="1" thickBot="1">
      <c r="A129" s="306"/>
      <c r="B129" s="307"/>
      <c r="C129" s="307"/>
      <c r="D129" s="308"/>
      <c r="E129" s="291"/>
      <c r="F129" s="291"/>
      <c r="G129" s="211" t="s">
        <v>79</v>
      </c>
      <c r="H129" s="218"/>
      <c r="I129" s="218"/>
      <c r="J129" s="212"/>
      <c r="K129" s="100" t="s">
        <v>45</v>
      </c>
      <c r="L129" s="97"/>
      <c r="M129" s="97"/>
      <c r="N129" s="97"/>
      <c r="O129" s="97"/>
      <c r="P129" s="97"/>
      <c r="Q129" s="98"/>
      <c r="R129" s="59"/>
      <c r="S129" s="59"/>
      <c r="T129" s="59"/>
      <c r="U129" s="59"/>
      <c r="V129" s="59"/>
      <c r="W129" s="59"/>
    </row>
    <row r="130" spans="1:23" ht="15.75" customHeight="1" thickBot="1">
      <c r="A130" s="306"/>
      <c r="B130" s="307"/>
      <c r="C130" s="307"/>
      <c r="D130" s="308"/>
      <c r="E130" s="291"/>
      <c r="F130" s="291"/>
      <c r="G130" s="219"/>
      <c r="H130" s="220"/>
      <c r="I130" s="220"/>
      <c r="J130" s="221"/>
      <c r="K130" s="102" t="s">
        <v>80</v>
      </c>
      <c r="L130" s="103"/>
      <c r="M130" s="97"/>
      <c r="N130" s="97"/>
      <c r="O130" s="97"/>
      <c r="P130" s="97"/>
      <c r="Q130" s="98"/>
      <c r="R130" s="59"/>
      <c r="S130" s="59"/>
      <c r="T130" s="59"/>
      <c r="U130" s="59"/>
      <c r="V130" s="59"/>
      <c r="W130" s="59"/>
    </row>
    <row r="131" spans="1:23" ht="15" customHeight="1" thickBot="1">
      <c r="A131" s="306"/>
      <c r="B131" s="307"/>
      <c r="C131" s="307"/>
      <c r="D131" s="308"/>
      <c r="E131" s="291"/>
      <c r="F131" s="291"/>
      <c r="G131" s="213"/>
      <c r="H131" s="222"/>
      <c r="I131" s="222"/>
      <c r="J131" s="214"/>
      <c r="K131" s="105"/>
      <c r="L131" s="106"/>
      <c r="M131" s="103"/>
      <c r="N131" s="104"/>
      <c r="O131" s="293" t="s">
        <v>81</v>
      </c>
      <c r="P131" s="294"/>
      <c r="Q131" s="295"/>
      <c r="R131" s="59"/>
      <c r="S131" s="59"/>
      <c r="T131" s="59"/>
      <c r="U131" s="59"/>
      <c r="V131" s="59"/>
      <c r="W131" s="59"/>
    </row>
    <row r="132" spans="1:23" ht="69" customHeight="1" thickBot="1">
      <c r="A132" s="309"/>
      <c r="B132" s="310"/>
      <c r="C132" s="310"/>
      <c r="D132" s="311"/>
      <c r="E132" s="292"/>
      <c r="F132" s="292"/>
      <c r="G132" s="278" t="s">
        <v>127</v>
      </c>
      <c r="H132" s="279"/>
      <c r="I132" s="40" t="s">
        <v>128</v>
      </c>
      <c r="J132" s="40" t="s">
        <v>129</v>
      </c>
      <c r="K132" s="278" t="s">
        <v>130</v>
      </c>
      <c r="L132" s="279"/>
      <c r="M132" s="106"/>
      <c r="N132" s="107"/>
      <c r="O132" s="296"/>
      <c r="P132" s="297"/>
      <c r="Q132" s="298"/>
      <c r="R132" s="59"/>
      <c r="S132" s="59"/>
      <c r="T132" s="59"/>
      <c r="U132" s="59"/>
      <c r="V132" s="59"/>
      <c r="W132" s="59"/>
    </row>
    <row r="133" spans="1:23" ht="77.25" thickBot="1">
      <c r="A133" s="275">
        <v>1</v>
      </c>
      <c r="B133" s="276"/>
      <c r="C133" s="276"/>
      <c r="D133" s="277"/>
      <c r="E133" s="41">
        <v>2</v>
      </c>
      <c r="F133" s="9">
        <v>3</v>
      </c>
      <c r="G133" s="108">
        <v>4</v>
      </c>
      <c r="H133" s="109"/>
      <c r="I133" s="42">
        <v>5</v>
      </c>
      <c r="J133" s="21">
        <v>6</v>
      </c>
      <c r="K133" s="273">
        <v>7</v>
      </c>
      <c r="L133" s="274"/>
      <c r="M133" s="40" t="s">
        <v>131</v>
      </c>
      <c r="N133" s="40" t="s">
        <v>132</v>
      </c>
      <c r="O133" s="39" t="s">
        <v>84</v>
      </c>
      <c r="P133" s="87" t="s">
        <v>82</v>
      </c>
      <c r="Q133" s="87" t="s">
        <v>83</v>
      </c>
      <c r="R133" s="59"/>
      <c r="S133" s="59"/>
      <c r="T133" s="59"/>
      <c r="U133" s="59"/>
      <c r="V133" s="59"/>
      <c r="W133" s="59"/>
    </row>
    <row r="134" spans="1:23" ht="15.75" thickBot="1">
      <c r="A134" s="275" t="s">
        <v>85</v>
      </c>
      <c r="B134" s="276"/>
      <c r="C134" s="276"/>
      <c r="D134" s="277"/>
      <c r="E134" s="43" t="s">
        <v>86</v>
      </c>
      <c r="F134" s="9" t="s">
        <v>103</v>
      </c>
      <c r="G134" s="280">
        <f>G137</f>
        <v>2921553.7499999995</v>
      </c>
      <c r="H134" s="281"/>
      <c r="I134" s="58">
        <f>P116</f>
        <v>3113717.1399999997</v>
      </c>
      <c r="J134" s="49">
        <f>X116</f>
        <v>3113717.1399999997</v>
      </c>
      <c r="K134" s="273">
        <f>K137</f>
        <v>2921553.7499999995</v>
      </c>
      <c r="L134" s="274"/>
      <c r="M134" s="42">
        <v>8</v>
      </c>
      <c r="N134" s="42">
        <v>9</v>
      </c>
      <c r="O134" s="38">
        <v>10</v>
      </c>
      <c r="P134" s="88">
        <v>11</v>
      </c>
      <c r="Q134" s="89">
        <v>12</v>
      </c>
      <c r="R134" s="59"/>
      <c r="S134" s="59"/>
      <c r="T134" s="59"/>
      <c r="U134" s="59"/>
      <c r="V134" s="59"/>
      <c r="W134" s="59"/>
    </row>
    <row r="135" spans="1:23" ht="34.5" customHeight="1" thickBot="1">
      <c r="A135" s="275" t="s">
        <v>87</v>
      </c>
      <c r="B135" s="276"/>
      <c r="C135" s="276"/>
      <c r="D135" s="277"/>
      <c r="E135" s="43" t="s">
        <v>88</v>
      </c>
      <c r="F135" s="9" t="s">
        <v>103</v>
      </c>
      <c r="G135" s="108"/>
      <c r="H135" s="109"/>
      <c r="I135" s="42"/>
      <c r="J135" s="21"/>
      <c r="K135" s="273"/>
      <c r="L135" s="274"/>
      <c r="M135" s="58">
        <f>I134</f>
        <v>3113717.1399999997</v>
      </c>
      <c r="N135" s="58">
        <f>J134</f>
        <v>3113717.1399999997</v>
      </c>
      <c r="O135" s="38"/>
      <c r="P135" s="88"/>
      <c r="Q135" s="89"/>
      <c r="R135" s="59"/>
      <c r="S135" s="59"/>
      <c r="T135" s="59"/>
      <c r="U135" s="59"/>
      <c r="V135" s="59"/>
      <c r="W135" s="59"/>
    </row>
    <row r="136" spans="1:23" ht="73.5" customHeight="1" thickBot="1">
      <c r="A136" s="275"/>
      <c r="B136" s="276"/>
      <c r="C136" s="276"/>
      <c r="D136" s="277"/>
      <c r="E136" s="43"/>
      <c r="F136" s="9"/>
      <c r="G136" s="108"/>
      <c r="H136" s="109"/>
      <c r="I136" s="42"/>
      <c r="J136" s="21"/>
      <c r="K136" s="273"/>
      <c r="L136" s="274"/>
      <c r="M136" s="42"/>
      <c r="N136" s="42"/>
      <c r="O136" s="38"/>
      <c r="P136" s="88"/>
      <c r="Q136" s="89"/>
      <c r="R136" s="59"/>
      <c r="S136" s="59"/>
      <c r="T136" s="59"/>
      <c r="U136" s="59"/>
      <c r="V136" s="59"/>
      <c r="W136" s="59"/>
    </row>
    <row r="137" spans="1:23" ht="15.75" thickBot="1">
      <c r="A137" s="275" t="s">
        <v>89</v>
      </c>
      <c r="B137" s="276"/>
      <c r="C137" s="276"/>
      <c r="D137" s="277"/>
      <c r="E137" s="43" t="s">
        <v>90</v>
      </c>
      <c r="F137" s="9"/>
      <c r="G137" s="280">
        <f>H115</f>
        <v>2921553.7499999995</v>
      </c>
      <c r="H137" s="281"/>
      <c r="I137" s="58">
        <f>I134</f>
        <v>3113717.1399999997</v>
      </c>
      <c r="J137" s="49">
        <f>J134</f>
        <v>3113717.1399999997</v>
      </c>
      <c r="K137" s="273">
        <f>G137</f>
        <v>2921553.7499999995</v>
      </c>
      <c r="L137" s="274"/>
      <c r="M137" s="42"/>
      <c r="N137" s="42"/>
      <c r="O137" s="38"/>
      <c r="P137" s="88"/>
      <c r="Q137" s="89"/>
      <c r="R137" s="59"/>
      <c r="S137" s="59"/>
      <c r="T137" s="59"/>
      <c r="U137" s="59"/>
      <c r="V137" s="59"/>
      <c r="W137" s="59"/>
    </row>
    <row r="138" spans="1:23" ht="39" customHeight="1" thickBot="1">
      <c r="A138" s="275"/>
      <c r="B138" s="276"/>
      <c r="C138" s="276"/>
      <c r="D138" s="277"/>
      <c r="E138" s="43"/>
      <c r="F138" s="9"/>
      <c r="G138" s="108"/>
      <c r="H138" s="109"/>
      <c r="I138" s="42"/>
      <c r="J138" s="21"/>
      <c r="K138" s="273"/>
      <c r="L138" s="274"/>
      <c r="M138" s="58">
        <f>I137</f>
        <v>3113717.1399999997</v>
      </c>
      <c r="N138" s="58">
        <f>J137</f>
        <v>3113717.1399999997</v>
      </c>
      <c r="O138" s="38"/>
      <c r="P138" s="88"/>
      <c r="Q138" s="89"/>
      <c r="R138" s="59"/>
      <c r="S138" s="59"/>
      <c r="T138" s="59"/>
      <c r="U138" s="59"/>
      <c r="V138" s="59"/>
      <c r="W138" s="59"/>
    </row>
    <row r="139" spans="1:23" ht="19.5" thickBot="1">
      <c r="A139" s="32"/>
      <c r="B139" s="32"/>
      <c r="C139" s="32"/>
      <c r="D139" s="32"/>
      <c r="E139" s="33"/>
      <c r="F139" s="34"/>
      <c r="G139" s="34"/>
      <c r="H139" s="35"/>
      <c r="I139" s="36"/>
      <c r="J139" s="35"/>
      <c r="K139" s="36"/>
      <c r="L139" s="35"/>
      <c r="M139" s="42"/>
      <c r="N139" s="42"/>
      <c r="O139" s="38"/>
      <c r="P139" s="88"/>
      <c r="Q139" s="89"/>
      <c r="R139" s="59"/>
      <c r="S139" s="59"/>
      <c r="T139" s="59"/>
      <c r="U139" s="59"/>
      <c r="V139" s="59"/>
      <c r="W139" s="59"/>
    </row>
    <row r="140" spans="1:23" ht="18.75">
      <c r="A140" s="32"/>
      <c r="B140" s="32"/>
      <c r="C140" s="32"/>
      <c r="D140" s="32"/>
      <c r="E140" s="33"/>
      <c r="F140" s="34"/>
      <c r="G140" s="34"/>
      <c r="H140" s="35"/>
      <c r="I140" s="36"/>
      <c r="J140" s="35"/>
      <c r="K140" s="36"/>
      <c r="L140" s="35"/>
      <c r="M140" s="36"/>
      <c r="N140" s="36"/>
      <c r="O140" s="36"/>
    </row>
    <row r="141" spans="1:23" ht="18.75">
      <c r="A141" s="32"/>
      <c r="B141" s="32"/>
      <c r="C141" s="32"/>
      <c r="D141" s="32"/>
      <c r="E141" s="33"/>
      <c r="F141" s="34"/>
      <c r="G141" s="34"/>
      <c r="H141" s="35"/>
      <c r="I141" s="36"/>
      <c r="J141" s="35"/>
      <c r="K141" s="36"/>
      <c r="L141" s="35"/>
      <c r="M141" s="36"/>
      <c r="N141" s="36"/>
      <c r="O141" s="36"/>
    </row>
    <row r="142" spans="1:23" ht="18.75">
      <c r="A142" s="32"/>
      <c r="B142" s="285" t="s">
        <v>91</v>
      </c>
      <c r="C142" s="285"/>
      <c r="D142" s="285"/>
      <c r="E142" s="285"/>
      <c r="F142" s="285"/>
      <c r="G142" s="285"/>
      <c r="H142" s="285"/>
      <c r="I142" s="285"/>
      <c r="J142" s="285"/>
      <c r="K142" s="285"/>
      <c r="L142" s="285"/>
      <c r="M142" s="36"/>
      <c r="N142" s="36"/>
      <c r="O142" s="36"/>
    </row>
    <row r="143" spans="1:23" ht="18.75" customHeight="1">
      <c r="A143" s="32"/>
      <c r="B143" s="284" t="s">
        <v>136</v>
      </c>
      <c r="C143" s="284"/>
      <c r="D143" s="284"/>
      <c r="E143" s="284"/>
      <c r="F143" s="284"/>
      <c r="G143" s="284"/>
      <c r="H143" s="284"/>
      <c r="I143" s="284"/>
      <c r="J143" s="284"/>
      <c r="K143" s="284"/>
      <c r="L143" s="284"/>
      <c r="M143" s="36"/>
      <c r="N143" s="36"/>
      <c r="O143" s="36"/>
    </row>
    <row r="144" spans="1:23" ht="18.75" customHeight="1" thickBot="1">
      <c r="A144" s="32"/>
      <c r="B144" s="284" t="s">
        <v>92</v>
      </c>
      <c r="C144" s="284"/>
      <c r="D144" s="284"/>
      <c r="E144" s="284"/>
      <c r="F144" s="284"/>
      <c r="G144" s="284"/>
      <c r="H144" s="284"/>
      <c r="I144" s="284"/>
      <c r="J144" s="284"/>
      <c r="K144" s="284"/>
      <c r="L144" s="284"/>
      <c r="M144" s="36"/>
      <c r="N144" s="36"/>
      <c r="O144" s="36"/>
    </row>
    <row r="145" spans="1:15" ht="19.5" customHeight="1" thickBot="1">
      <c r="A145" s="108" t="s">
        <v>104</v>
      </c>
      <c r="B145" s="229"/>
      <c r="C145" s="229"/>
      <c r="D145" s="109"/>
      <c r="E145" s="10" t="s">
        <v>41</v>
      </c>
      <c r="F145" s="108" t="s">
        <v>93</v>
      </c>
      <c r="G145" s="229"/>
      <c r="H145" s="229"/>
      <c r="I145" s="109"/>
      <c r="J145" s="35"/>
      <c r="K145" s="36"/>
      <c r="L145" s="35"/>
      <c r="M145" s="36"/>
      <c r="N145" s="36"/>
      <c r="O145" s="36"/>
    </row>
    <row r="146" spans="1:15" ht="30.75" customHeight="1" thickBot="1">
      <c r="A146" s="175">
        <v>1</v>
      </c>
      <c r="B146" s="176"/>
      <c r="C146" s="176"/>
      <c r="D146" s="177"/>
      <c r="E146" s="11">
        <v>2</v>
      </c>
      <c r="F146" s="108">
        <v>3</v>
      </c>
      <c r="G146" s="229"/>
      <c r="H146" s="229"/>
      <c r="I146" s="109"/>
      <c r="J146" s="35"/>
      <c r="K146" s="36"/>
      <c r="L146" s="35"/>
      <c r="M146" s="36"/>
      <c r="N146" s="36"/>
      <c r="O146" s="36"/>
    </row>
    <row r="147" spans="1:15" ht="15.75" thickBot="1">
      <c r="A147" s="119" t="s">
        <v>94</v>
      </c>
      <c r="B147" s="120"/>
      <c r="C147" s="120"/>
      <c r="D147" s="121"/>
      <c r="E147" s="44" t="s">
        <v>95</v>
      </c>
      <c r="F147" s="108">
        <v>1035</v>
      </c>
      <c r="G147" s="229"/>
      <c r="H147" s="229"/>
      <c r="I147" s="109"/>
      <c r="J147" s="35"/>
      <c r="K147" s="36"/>
      <c r="L147" s="35"/>
      <c r="M147" s="36"/>
      <c r="N147" s="36"/>
      <c r="O147" s="36"/>
    </row>
    <row r="148" spans="1:15" ht="15.75" customHeight="1" thickBot="1">
      <c r="A148" s="119" t="s">
        <v>96</v>
      </c>
      <c r="B148" s="120"/>
      <c r="C148" s="120"/>
      <c r="D148" s="121"/>
      <c r="E148" s="44" t="s">
        <v>97</v>
      </c>
      <c r="F148" s="108"/>
      <c r="G148" s="229"/>
      <c r="H148" s="229"/>
      <c r="I148" s="109"/>
      <c r="J148" s="35"/>
      <c r="K148" s="36"/>
      <c r="L148" s="35"/>
      <c r="M148" s="36"/>
      <c r="N148" s="36"/>
      <c r="O148" s="36"/>
    </row>
    <row r="149" spans="1:15" ht="15.75" customHeight="1" thickBot="1">
      <c r="A149" s="119" t="s">
        <v>98</v>
      </c>
      <c r="B149" s="120"/>
      <c r="C149" s="120"/>
      <c r="D149" s="121"/>
      <c r="E149" s="44" t="s">
        <v>99</v>
      </c>
      <c r="F149" s="108"/>
      <c r="G149" s="229"/>
      <c r="H149" s="229"/>
      <c r="I149" s="109"/>
      <c r="J149" s="35"/>
      <c r="K149" s="36"/>
      <c r="L149" s="35"/>
      <c r="M149" s="36"/>
      <c r="N149" s="36"/>
      <c r="O149" s="36"/>
    </row>
    <row r="150" spans="1:15" ht="15.75" customHeight="1" thickBot="1">
      <c r="A150" s="119"/>
      <c r="B150" s="120"/>
      <c r="C150" s="120"/>
      <c r="D150" s="121"/>
      <c r="E150" s="44"/>
      <c r="F150" s="108"/>
      <c r="G150" s="229"/>
      <c r="H150" s="229"/>
      <c r="I150" s="109"/>
      <c r="J150" s="35"/>
      <c r="K150" s="36"/>
      <c r="L150" s="35"/>
      <c r="M150" s="36"/>
      <c r="N150" s="36"/>
      <c r="O150" s="36"/>
    </row>
    <row r="151" spans="1:15" ht="15.75" thickBot="1">
      <c r="A151" s="119" t="s">
        <v>100</v>
      </c>
      <c r="B151" s="120"/>
      <c r="C151" s="120"/>
      <c r="D151" s="121"/>
      <c r="E151" s="44" t="s">
        <v>101</v>
      </c>
      <c r="F151" s="108">
        <v>18980.68</v>
      </c>
      <c r="G151" s="229"/>
      <c r="H151" s="229"/>
      <c r="I151" s="109"/>
      <c r="J151" s="35"/>
      <c r="K151" s="36"/>
      <c r="L151" s="35"/>
      <c r="M151" s="36"/>
      <c r="N151" s="36"/>
      <c r="O151" s="36"/>
    </row>
    <row r="152" spans="1:15" ht="15.75" customHeight="1">
      <c r="A152" s="4"/>
      <c r="B152" s="4"/>
      <c r="C152" s="4"/>
      <c r="D152" s="4"/>
      <c r="E152" s="45"/>
      <c r="F152" s="34"/>
      <c r="G152" s="37"/>
      <c r="H152" s="37"/>
      <c r="I152" s="37"/>
      <c r="J152" s="35"/>
      <c r="K152" s="36"/>
      <c r="L152" s="35"/>
      <c r="M152" s="36"/>
      <c r="N152" s="36"/>
      <c r="O152" s="36"/>
    </row>
    <row r="153" spans="1:15" ht="15.75" thickBot="1">
      <c r="A153" s="192" t="s">
        <v>0</v>
      </c>
      <c r="B153" s="192"/>
      <c r="C153" s="192"/>
      <c r="D153" s="192"/>
      <c r="E153" s="192"/>
      <c r="F153" s="192"/>
      <c r="G153" s="192"/>
      <c r="H153" s="192"/>
      <c r="I153" s="192"/>
      <c r="J153" s="192"/>
      <c r="K153" s="36"/>
      <c r="L153" s="35"/>
      <c r="M153" s="36"/>
      <c r="N153" s="36"/>
      <c r="O153" s="36"/>
    </row>
    <row r="154" spans="1:15" ht="23.25" customHeight="1" thickBot="1">
      <c r="A154" s="108" t="s">
        <v>104</v>
      </c>
      <c r="B154" s="229"/>
      <c r="C154" s="229"/>
      <c r="D154" s="109"/>
      <c r="E154" s="10" t="s">
        <v>41</v>
      </c>
      <c r="F154" s="108" t="s">
        <v>1</v>
      </c>
      <c r="G154" s="229"/>
      <c r="H154" s="229"/>
      <c r="I154" s="109"/>
      <c r="J154" s="35"/>
      <c r="K154" s="36"/>
      <c r="L154" s="35"/>
      <c r="M154" s="36"/>
      <c r="N154" s="36"/>
      <c r="O154" s="36"/>
    </row>
    <row r="155" spans="1:15" ht="36.75" customHeight="1" thickBot="1">
      <c r="A155" s="175">
        <v>1</v>
      </c>
      <c r="B155" s="176"/>
      <c r="C155" s="176"/>
      <c r="D155" s="177"/>
      <c r="E155" s="11">
        <v>2</v>
      </c>
      <c r="F155" s="108">
        <v>3</v>
      </c>
      <c r="G155" s="229"/>
      <c r="H155" s="229"/>
      <c r="I155" s="109"/>
      <c r="J155" s="35"/>
      <c r="K155" s="36"/>
      <c r="L155" s="35"/>
      <c r="M155" s="36"/>
      <c r="N155" s="36"/>
      <c r="O155" s="36"/>
    </row>
    <row r="156" spans="1:15" ht="33" customHeight="1" thickBot="1">
      <c r="A156" s="119" t="s">
        <v>2</v>
      </c>
      <c r="B156" s="120"/>
      <c r="C156" s="120"/>
      <c r="D156" s="121"/>
      <c r="E156" s="44" t="s">
        <v>95</v>
      </c>
      <c r="F156" s="108">
        <v>500.29</v>
      </c>
      <c r="G156" s="229"/>
      <c r="H156" s="229"/>
      <c r="I156" s="109"/>
      <c r="J156" s="35"/>
      <c r="K156" s="36"/>
      <c r="L156" s="35"/>
      <c r="M156" s="36"/>
      <c r="N156" s="36"/>
      <c r="O156" s="36"/>
    </row>
    <row r="157" spans="1:15" ht="23.25" customHeight="1" thickBot="1">
      <c r="A157" s="119" t="s">
        <v>3</v>
      </c>
      <c r="B157" s="120"/>
      <c r="C157" s="120"/>
      <c r="D157" s="121"/>
      <c r="E157" s="44" t="s">
        <v>97</v>
      </c>
      <c r="F157" s="108"/>
      <c r="G157" s="229"/>
      <c r="H157" s="229"/>
      <c r="I157" s="109"/>
      <c r="J157" s="35"/>
      <c r="K157" s="36"/>
      <c r="L157" s="35"/>
      <c r="M157" s="36"/>
      <c r="N157" s="36"/>
      <c r="O157" s="36"/>
    </row>
    <row r="158" spans="1:15" ht="75.75" customHeight="1" thickBot="1">
      <c r="A158" s="119" t="s">
        <v>4</v>
      </c>
      <c r="B158" s="120"/>
      <c r="C158" s="120"/>
      <c r="D158" s="121"/>
      <c r="E158" s="44" t="s">
        <v>99</v>
      </c>
      <c r="F158" s="108"/>
      <c r="G158" s="229"/>
      <c r="H158" s="229"/>
      <c r="I158" s="109"/>
      <c r="J158" s="35"/>
      <c r="K158" s="36"/>
      <c r="L158" s="35"/>
      <c r="M158" s="36"/>
      <c r="N158" s="36"/>
      <c r="O158" s="36"/>
    </row>
    <row r="159" spans="1:15" ht="50.25" customHeight="1">
      <c r="A159" s="46"/>
      <c r="B159" s="46"/>
      <c r="C159" s="46"/>
      <c r="D159" s="46"/>
      <c r="E159" s="47"/>
      <c r="F159" s="46"/>
      <c r="G159" s="46"/>
      <c r="H159" s="46"/>
      <c r="I159" s="46"/>
      <c r="J159" s="46"/>
      <c r="K159" s="46"/>
      <c r="L159" s="46"/>
      <c r="M159" s="36"/>
      <c r="N159" s="36"/>
      <c r="O159" s="36"/>
    </row>
    <row r="160" spans="1:15">
      <c r="A160" s="287"/>
      <c r="B160" s="287"/>
      <c r="C160" s="287"/>
      <c r="D160" s="287"/>
      <c r="E160" s="287"/>
      <c r="F160" s="287"/>
      <c r="G160" s="288"/>
      <c r="H160" s="288"/>
      <c r="I160" s="288"/>
      <c r="J160" s="288"/>
    </row>
    <row r="161" spans="1:10">
      <c r="A161" s="2"/>
      <c r="B161" s="2"/>
      <c r="C161" s="282"/>
      <c r="D161" s="282"/>
      <c r="E161" s="2"/>
      <c r="F161" s="282"/>
      <c r="G161" s="282"/>
      <c r="H161" s="3"/>
      <c r="I161" s="283"/>
      <c r="J161" s="283"/>
    </row>
    <row r="162" spans="1:10">
      <c r="A162" s="287" t="s">
        <v>115</v>
      </c>
      <c r="B162" s="287"/>
      <c r="C162" s="287"/>
      <c r="D162" s="289"/>
      <c r="E162" s="289"/>
      <c r="F162" s="289"/>
      <c r="G162" s="289"/>
      <c r="H162" s="289"/>
      <c r="I162" s="288"/>
      <c r="J162" s="288"/>
    </row>
    <row r="163" spans="1:10" ht="60" customHeight="1">
      <c r="A163" s="1"/>
      <c r="B163" s="1"/>
      <c r="C163" s="283" t="s">
        <v>6</v>
      </c>
      <c r="D163" s="283"/>
      <c r="E163" s="283"/>
      <c r="F163" s="283"/>
      <c r="G163" s="283"/>
      <c r="H163" s="283"/>
      <c r="I163" s="286" t="s">
        <v>7</v>
      </c>
      <c r="J163" s="286"/>
    </row>
    <row r="164" spans="1:10" ht="26.25" customHeight="1"/>
  </sheetData>
  <mergeCells count="369">
    <mergeCell ref="Z117:AA117"/>
    <mergeCell ref="F106:G106"/>
    <mergeCell ref="F111:G111"/>
    <mergeCell ref="A110:D110"/>
    <mergeCell ref="Z113:AA113"/>
    <mergeCell ref="Z112:AA112"/>
    <mergeCell ref="R112:S112"/>
    <mergeCell ref="F110:G110"/>
    <mergeCell ref="J110:K110"/>
    <mergeCell ref="J111:K111"/>
    <mergeCell ref="A109:D109"/>
    <mergeCell ref="A112:D112"/>
    <mergeCell ref="A108:D108"/>
    <mergeCell ref="J107:K107"/>
    <mergeCell ref="F107:G107"/>
    <mergeCell ref="A107:D107"/>
    <mergeCell ref="F105:G105"/>
    <mergeCell ref="A104:D104"/>
    <mergeCell ref="Z105:AA105"/>
    <mergeCell ref="R109:S109"/>
    <mergeCell ref="Z108:AA108"/>
    <mergeCell ref="R106:S106"/>
    <mergeCell ref="R108:S108"/>
    <mergeCell ref="Z107:AA107"/>
    <mergeCell ref="Z122:AA122"/>
    <mergeCell ref="Z110:AA110"/>
    <mergeCell ref="Z106:AA106"/>
    <mergeCell ref="Z115:AA115"/>
    <mergeCell ref="R111:S111"/>
    <mergeCell ref="R113:S113"/>
    <mergeCell ref="Z114:AA114"/>
    <mergeCell ref="R107:S107"/>
    <mergeCell ref="Z109:AA109"/>
    <mergeCell ref="R110:S110"/>
    <mergeCell ref="Z121:AA121"/>
    <mergeCell ref="Z120:AA120"/>
    <mergeCell ref="Z111:AA111"/>
    <mergeCell ref="Z116:AA116"/>
    <mergeCell ref="Z118:AA118"/>
    <mergeCell ref="Z119:AA119"/>
    <mergeCell ref="R121:S121"/>
    <mergeCell ref="R126:S126"/>
    <mergeCell ref="F120:G120"/>
    <mergeCell ref="J99:K99"/>
    <mergeCell ref="Z103:AA103"/>
    <mergeCell ref="A103:D103"/>
    <mergeCell ref="A106:D106"/>
    <mergeCell ref="J104:K104"/>
    <mergeCell ref="Z104:AA104"/>
    <mergeCell ref="R105:S105"/>
    <mergeCell ref="A105:D105"/>
    <mergeCell ref="F103:G103"/>
    <mergeCell ref="F104:G104"/>
    <mergeCell ref="J100:K100"/>
    <mergeCell ref="R101:S101"/>
    <mergeCell ref="J103:K103"/>
    <mergeCell ref="Z100:AA100"/>
    <mergeCell ref="R100:S100"/>
    <mergeCell ref="Z102:AA102"/>
    <mergeCell ref="R102:S102"/>
    <mergeCell ref="Z101:AA101"/>
    <mergeCell ref="A102:D102"/>
    <mergeCell ref="A100:D100"/>
    <mergeCell ref="J106:K106"/>
    <mergeCell ref="R120:S120"/>
    <mergeCell ref="J101:K101"/>
    <mergeCell ref="R119:S119"/>
    <mergeCell ref="J102:K102"/>
    <mergeCell ref="R103:S103"/>
    <mergeCell ref="R104:S104"/>
    <mergeCell ref="R115:S115"/>
    <mergeCell ref="R114:S114"/>
    <mergeCell ref="J113:K113"/>
    <mergeCell ref="J115:K115"/>
    <mergeCell ref="J117:K117"/>
    <mergeCell ref="J105:K105"/>
    <mergeCell ref="R117:S117"/>
    <mergeCell ref="R118:S118"/>
    <mergeCell ref="R116:S116"/>
    <mergeCell ref="O131:Q132"/>
    <mergeCell ref="G129:J131"/>
    <mergeCell ref="A146:D146"/>
    <mergeCell ref="K137:L137"/>
    <mergeCell ref="A133:D133"/>
    <mergeCell ref="A138:D138"/>
    <mergeCell ref="Z123:AA123"/>
    <mergeCell ref="R123:S123"/>
    <mergeCell ref="J122:K122"/>
    <mergeCell ref="J125:K125"/>
    <mergeCell ref="Z126:AA126"/>
    <mergeCell ref="Z125:AA125"/>
    <mergeCell ref="R124:S124"/>
    <mergeCell ref="Z124:AA124"/>
    <mergeCell ref="J123:K123"/>
    <mergeCell ref="A128:D132"/>
    <mergeCell ref="F128:F132"/>
    <mergeCell ref="F125:G125"/>
    <mergeCell ref="R125:S125"/>
    <mergeCell ref="R122:S122"/>
    <mergeCell ref="F150:I150"/>
    <mergeCell ref="A153:J153"/>
    <mergeCell ref="A150:D150"/>
    <mergeCell ref="A151:D151"/>
    <mergeCell ref="A117:D117"/>
    <mergeCell ref="F118:G118"/>
    <mergeCell ref="A116:D116"/>
    <mergeCell ref="J118:K118"/>
    <mergeCell ref="F116:G116"/>
    <mergeCell ref="J116:K116"/>
    <mergeCell ref="A118:D118"/>
    <mergeCell ref="A122:D122"/>
    <mergeCell ref="F145:I145"/>
    <mergeCell ref="A149:D149"/>
    <mergeCell ref="A148:D148"/>
    <mergeCell ref="F148:I148"/>
    <mergeCell ref="A125:D125"/>
    <mergeCell ref="E128:E132"/>
    <mergeCell ref="A120:D120"/>
    <mergeCell ref="A121:D121"/>
    <mergeCell ref="F117:G117"/>
    <mergeCell ref="C163:H163"/>
    <mergeCell ref="I163:J163"/>
    <mergeCell ref="A160:F160"/>
    <mergeCell ref="G160:J160"/>
    <mergeCell ref="C161:D161"/>
    <mergeCell ref="A162:C162"/>
    <mergeCell ref="D162:H162"/>
    <mergeCell ref="I162:J162"/>
    <mergeCell ref="A154:D154"/>
    <mergeCell ref="A157:D157"/>
    <mergeCell ref="A156:D156"/>
    <mergeCell ref="G133:H133"/>
    <mergeCell ref="A134:D134"/>
    <mergeCell ref="G134:H134"/>
    <mergeCell ref="G136:H136"/>
    <mergeCell ref="A136:D136"/>
    <mergeCell ref="F161:G161"/>
    <mergeCell ref="F151:I151"/>
    <mergeCell ref="F156:I156"/>
    <mergeCell ref="I161:J161"/>
    <mergeCell ref="F146:I146"/>
    <mergeCell ref="B144:L144"/>
    <mergeCell ref="A147:D147"/>
    <mergeCell ref="F157:I157"/>
    <mergeCell ref="A158:D158"/>
    <mergeCell ref="F158:I158"/>
    <mergeCell ref="F147:I147"/>
    <mergeCell ref="F149:I149"/>
    <mergeCell ref="B142:L142"/>
    <mergeCell ref="B143:L143"/>
    <mergeCell ref="A145:D145"/>
    <mergeCell ref="F154:I154"/>
    <mergeCell ref="A155:D155"/>
    <mergeCell ref="F155:I155"/>
    <mergeCell ref="G137:H137"/>
    <mergeCell ref="A99:D99"/>
    <mergeCell ref="A101:D101"/>
    <mergeCell ref="A98:D98"/>
    <mergeCell ref="K138:L138"/>
    <mergeCell ref="A135:D135"/>
    <mergeCell ref="A137:D137"/>
    <mergeCell ref="K136:L136"/>
    <mergeCell ref="K135:L135"/>
    <mergeCell ref="K132:L132"/>
    <mergeCell ref="G132:H132"/>
    <mergeCell ref="K133:L133"/>
    <mergeCell ref="K134:L134"/>
    <mergeCell ref="G138:H138"/>
    <mergeCell ref="F98:G98"/>
    <mergeCell ref="F101:G101"/>
    <mergeCell ref="F100:G100"/>
    <mergeCell ref="F99:G99"/>
    <mergeCell ref="F102:G102"/>
    <mergeCell ref="F113:G113"/>
    <mergeCell ref="A114:D114"/>
    <mergeCell ref="A124:D124"/>
    <mergeCell ref="F123:G123"/>
    <mergeCell ref="J124:K124"/>
    <mergeCell ref="G135:H135"/>
    <mergeCell ref="A123:D123"/>
    <mergeCell ref="F115:G115"/>
    <mergeCell ref="A113:D113"/>
    <mergeCell ref="F121:G121"/>
    <mergeCell ref="A119:D119"/>
    <mergeCell ref="Z98:AA98"/>
    <mergeCell ref="Z96:AA96"/>
    <mergeCell ref="Z97:AA97"/>
    <mergeCell ref="R95:S95"/>
    <mergeCell ref="A115:D115"/>
    <mergeCell ref="A111:D111"/>
    <mergeCell ref="F114:G114"/>
    <mergeCell ref="J114:K114"/>
    <mergeCell ref="J112:K112"/>
    <mergeCell ref="F112:G112"/>
    <mergeCell ref="R99:S99"/>
    <mergeCell ref="J96:K96"/>
    <mergeCell ref="R96:S96"/>
    <mergeCell ref="R98:S98"/>
    <mergeCell ref="R97:S97"/>
    <mergeCell ref="J98:K98"/>
    <mergeCell ref="J97:K97"/>
    <mergeCell ref="A96:D96"/>
    <mergeCell ref="F96:G96"/>
    <mergeCell ref="X92:X94"/>
    <mergeCell ref="AB93:AB94"/>
    <mergeCell ref="Z93:AA94"/>
    <mergeCell ref="Z95:AA95"/>
    <mergeCell ref="Q92:W92"/>
    <mergeCell ref="Q93:Q94"/>
    <mergeCell ref="Z99:AA99"/>
    <mergeCell ref="J95:K95"/>
    <mergeCell ref="H91:H93"/>
    <mergeCell ref="R93:S94"/>
    <mergeCell ref="T93:T94"/>
    <mergeCell ref="J94:K94"/>
    <mergeCell ref="X91:AE91"/>
    <mergeCell ref="AD93:AE93"/>
    <mergeCell ref="AC93:AC94"/>
    <mergeCell ref="Y93:Y94"/>
    <mergeCell ref="Y92:AE92"/>
    <mergeCell ref="I92:I93"/>
    <mergeCell ref="F97:G97"/>
    <mergeCell ref="U93:U94"/>
    <mergeCell ref="M93:M94"/>
    <mergeCell ref="J92:K93"/>
    <mergeCell ref="A89:L89"/>
    <mergeCell ref="A88:L88"/>
    <mergeCell ref="E90:E93"/>
    <mergeCell ref="A90:D93"/>
    <mergeCell ref="A86:L86"/>
    <mergeCell ref="P91:W91"/>
    <mergeCell ref="A87:L87"/>
    <mergeCell ref="F95:G95"/>
    <mergeCell ref="A95:D95"/>
    <mergeCell ref="F94:G94"/>
    <mergeCell ref="A94:D94"/>
    <mergeCell ref="F90:G93"/>
    <mergeCell ref="P92:P94"/>
    <mergeCell ref="N93:O93"/>
    <mergeCell ref="L92:L93"/>
    <mergeCell ref="V93:W93"/>
    <mergeCell ref="A97:D97"/>
    <mergeCell ref="A85:F85"/>
    <mergeCell ref="G78:I78"/>
    <mergeCell ref="A77:F77"/>
    <mergeCell ref="G79:I79"/>
    <mergeCell ref="J78:L78"/>
    <mergeCell ref="G81:I81"/>
    <mergeCell ref="A81:F81"/>
    <mergeCell ref="A84:F84"/>
    <mergeCell ref="J77:L77"/>
    <mergeCell ref="J81:L81"/>
    <mergeCell ref="A78:F78"/>
    <mergeCell ref="A80:F80"/>
    <mergeCell ref="A79:F79"/>
    <mergeCell ref="J82:L83"/>
    <mergeCell ref="J84:L84"/>
    <mergeCell ref="A82:F83"/>
    <mergeCell ref="G82:I83"/>
    <mergeCell ref="J85:L85"/>
    <mergeCell ref="G85:I85"/>
    <mergeCell ref="G84:I84"/>
    <mergeCell ref="J80:L80"/>
    <mergeCell ref="G80:I80"/>
    <mergeCell ref="J79:L79"/>
    <mergeCell ref="G77:I77"/>
    <mergeCell ref="A72:F72"/>
    <mergeCell ref="A69:F70"/>
    <mergeCell ref="J69:L70"/>
    <mergeCell ref="J71:L71"/>
    <mergeCell ref="G69:I70"/>
    <mergeCell ref="A73:F73"/>
    <mergeCell ref="J72:L72"/>
    <mergeCell ref="A71:F71"/>
    <mergeCell ref="G71:I71"/>
    <mergeCell ref="G73:I73"/>
    <mergeCell ref="G72:I72"/>
    <mergeCell ref="J73:L73"/>
    <mergeCell ref="A63:L63"/>
    <mergeCell ref="F62:G62"/>
    <mergeCell ref="A62:D62"/>
    <mergeCell ref="A68:F68"/>
    <mergeCell ref="I62:L62"/>
    <mergeCell ref="A66:L66"/>
    <mergeCell ref="G67:I67"/>
    <mergeCell ref="A64:L64"/>
    <mergeCell ref="A65:L65"/>
    <mergeCell ref="J67:L67"/>
    <mergeCell ref="A67:F67"/>
    <mergeCell ref="J68:L68"/>
    <mergeCell ref="G68:I68"/>
    <mergeCell ref="A74:F74"/>
    <mergeCell ref="J76:L76"/>
    <mergeCell ref="A75:F75"/>
    <mergeCell ref="G75:I75"/>
    <mergeCell ref="J74:L74"/>
    <mergeCell ref="G76:I76"/>
    <mergeCell ref="J75:L75"/>
    <mergeCell ref="G74:I74"/>
    <mergeCell ref="A76:F76"/>
    <mergeCell ref="A60:D60"/>
    <mergeCell ref="A59:D59"/>
    <mergeCell ref="I61:L61"/>
    <mergeCell ref="F60:G60"/>
    <mergeCell ref="I60:L60"/>
    <mergeCell ref="A61:D61"/>
    <mergeCell ref="F61:G61"/>
    <mergeCell ref="F58:G58"/>
    <mergeCell ref="A58:D58"/>
    <mergeCell ref="A57:D57"/>
    <mergeCell ref="A56:D56"/>
    <mergeCell ref="F59:G59"/>
    <mergeCell ref="F57:G57"/>
    <mergeCell ref="I59:L59"/>
    <mergeCell ref="A54:D54"/>
    <mergeCell ref="A55:D55"/>
    <mergeCell ref="I55:L55"/>
    <mergeCell ref="F56:G56"/>
    <mergeCell ref="F54:G54"/>
    <mergeCell ref="I54:L54"/>
    <mergeCell ref="F55:G55"/>
    <mergeCell ref="I58:L58"/>
    <mergeCell ref="I56:L56"/>
    <mergeCell ref="I57:L57"/>
    <mergeCell ref="A50:L51"/>
    <mergeCell ref="A48:H48"/>
    <mergeCell ref="I46:L47"/>
    <mergeCell ref="I53:L53"/>
    <mergeCell ref="H52:H53"/>
    <mergeCell ref="A52:D53"/>
    <mergeCell ref="F52:G53"/>
    <mergeCell ref="I52:L52"/>
    <mergeCell ref="A42:H43"/>
    <mergeCell ref="I42:L43"/>
    <mergeCell ref="A45:H45"/>
    <mergeCell ref="I48:L49"/>
    <mergeCell ref="A49:H49"/>
    <mergeCell ref="I45:L45"/>
    <mergeCell ref="I44:L44"/>
    <mergeCell ref="A44:H44"/>
    <mergeCell ref="A46:H47"/>
    <mergeCell ref="I38:L39"/>
    <mergeCell ref="A34:L34"/>
    <mergeCell ref="I32:L32"/>
    <mergeCell ref="I33:L33"/>
    <mergeCell ref="A33:H33"/>
    <mergeCell ref="A36:L36"/>
    <mergeCell ref="A38:H39"/>
    <mergeCell ref="A40:H41"/>
    <mergeCell ref="I40:L41"/>
    <mergeCell ref="A28:L28"/>
    <mergeCell ref="A35:L35"/>
    <mergeCell ref="A30:H30"/>
    <mergeCell ref="A29:L29"/>
    <mergeCell ref="I30:L31"/>
    <mergeCell ref="A31:H31"/>
    <mergeCell ref="A32:H32"/>
    <mergeCell ref="A37:L37"/>
    <mergeCell ref="A27:L27"/>
    <mergeCell ref="F124:G124"/>
    <mergeCell ref="F122:G122"/>
    <mergeCell ref="J121:K121"/>
    <mergeCell ref="J120:K120"/>
    <mergeCell ref="J119:K119"/>
    <mergeCell ref="F119:G119"/>
    <mergeCell ref="J109:K109"/>
    <mergeCell ref="F109:G109"/>
    <mergeCell ref="J108:K108"/>
    <mergeCell ref="F108:G108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бланк ПФХД </vt:lpstr>
      <vt:lpstr>Лист4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bagir</dc:creator>
  <cp:lastModifiedBy>школа</cp:lastModifiedBy>
  <cp:lastPrinted>2016-12-12T10:08:46Z</cp:lastPrinted>
  <dcterms:created xsi:type="dcterms:W3CDTF">2016-11-28T03:56:34Z</dcterms:created>
  <dcterms:modified xsi:type="dcterms:W3CDTF">2017-10-13T07:46:52Z</dcterms:modified>
</cp:coreProperties>
</file>